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SD-423-18 Meldunki o stanie rejestru wyborców\"/>
    </mc:Choice>
  </mc:AlternateContent>
  <bookViews>
    <workbookView xWindow="0" yWindow="0" windowWidth="28800" windowHeight="12135"/>
  </bookViews>
  <sheets>
    <sheet name="rejestr_wyborcow_20180112_1442" sheetId="1" r:id="rId1"/>
  </sheets>
  <calcPr calcId="152511"/>
</workbook>
</file>

<file path=xl/calcChain.xml><?xml version="1.0" encoding="utf-8"?>
<calcChain xmlns="http://schemas.openxmlformats.org/spreadsheetml/2006/main">
  <c r="A18" i="1" l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20" i="1" l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  <c r="A73" i="1"/>
  <c r="A75" i="1"/>
</calcChain>
</file>

<file path=xl/sharedStrings.xml><?xml version="1.0" encoding="utf-8"?>
<sst xmlns="http://schemas.openxmlformats.org/spreadsheetml/2006/main" count="224" uniqueCount="101">
  <si>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</si>
  <si>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</si>
  <si>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</si>
  <si>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</si>
  <si>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</si>
  <si>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</si>
  <si>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</si>
  <si>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</si>
  <si>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</si>
  <si>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</si>
  <si>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</si>
  <si>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</si>
  <si>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</si>
  <si>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</si>
  <si>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</si>
  <si>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</si>
  <si>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</si>
  <si>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</si>
  <si>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</si>
  <si>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</si>
  <si>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</si>
  <si>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</si>
  <si>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</si>
  <si>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</si>
  <si>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</si>
  <si>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</si>
  <si>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</si>
  <si>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</si>
  <si>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</si>
  <si>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</si>
  <si>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</si>
  <si>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</si>
  <si>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</si>
  <si>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</si>
  <si>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</si>
  <si>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</si>
  <si>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</si>
  <si>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</si>
  <si>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</si>
  <si>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</si>
  <si>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</si>
  <si>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</si>
  <si>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</si>
  <si>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</si>
  <si>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</si>
  <si>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</si>
  <si>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</si>
  <si>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</si>
  <si>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</si>
  <si>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</si>
  <si>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</si>
  <si>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</si>
  <si>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</si>
  <si>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</si>
  <si>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</si>
  <si>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</si>
  <si>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</si>
  <si>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</si>
  <si>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</si>
  <si>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</si>
  <si>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</si>
  <si>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</si>
  <si>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</si>
  <si>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</si>
  <si>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</si>
  <si>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</si>
  <si>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</si>
  <si>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</si>
  <si>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</si>
  <si>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</si>
  <si>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</si>
  <si>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</si>
  <si>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</si>
  <si>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</si>
  <si>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</si>
  <si>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</si>
  <si>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</si>
  <si>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</si>
  <si>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</si>
  <si>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</si>
  <si>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</si>
  <si>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</si>
  <si>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</si>
  <si>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</si>
  <si>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</si>
  <si>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</si>
  <si>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</si>
  <si>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</si>
  <si>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</si>
  <si>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</si>
  <si>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</si>
  <si>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</si>
  <si>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</si>
  <si>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</si>
  <si>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</si>
  <si>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</si>
  <si>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</si>
  <si>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</si>
  <si>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</si>
  <si>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Krajowe Biuro Wyborcze Delegatura w Siedlcach</t>
  </si>
  <si>
    <t>Stan na 30 czerwca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</si>
</sst>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/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3" borderId="10" xfId="0" applyFill="1" applyBorder="1"/>
    <xf numFmtId="0" fontId="0" fillId="33" borderId="0" xfId="0" applyFill="1"/>
    <xf numFmtId="0" fontId="0" fillId="33" borderId="10" xfId="0" applyFill="1" applyBorder="1"/>
    <xf numFmtId="0" fontId="0" fillId="33" borderId="10" xfId="0" applyFill="1" applyBorder="1"/>
    <xf numFmtId="0" fontId="0" fillId="33" borderId="10" xfId="0" applyFill="1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topLeftCell="A40" zoomScale="60" zoomScaleNormal="70" workbookViewId="0">
      <selection activeCell="F65" sqref="F65:F73"/>
    </sheetView>
  </sheetViews>
  <sheetFormatPr defaultRowHeight="15" x14ac:dyDescent="0.25"/>
  <cols>
    <col min="1" max="1" width="25.7109375" bestFit="1" customWidth="1"/>
    <col min="2" max="2" width="22.5703125" bestFit="1" customWidth="1"/>
    <col min="3" max="3" width="11.140625" bestFit="1" customWidth="1"/>
    <col min="4" max="4" width="10.7109375" bestFit="1" customWidth="1"/>
    <col min="5" max="5" width="18.85546875" bestFit="1" customWidth="1"/>
    <col min="6" max="6" width="23.42578125" bestFit="1" customWidth="1"/>
    <col min="7" max="7" width="16" bestFit="1" customWidth="1"/>
    <col min="8" max="8" width="11.85546875" customWidth="1"/>
    <col min="9" max="9" width="23.85546875" customWidth="1"/>
    <col min="10" max="10" width="16.140625" customWidth="1"/>
    <col min="11" max="12" width="18.42578125" bestFit="1" customWidth="1"/>
    <col min="13" max="13" width="14.28515625" customWidth="1"/>
    <col min="14" max="14" width="20.28515625" customWidth="1"/>
    <col min="15" max="15" width="17.85546875" customWidth="1"/>
    <col min="16" max="16" width="17.5703125" customWidth="1"/>
    <col min="17" max="17" width="17.28515625" customWidth="1"/>
    <col min="18" max="18" width="16.42578125" customWidth="1"/>
    <col min="19" max="19" width="17.5703125" customWidth="1"/>
  </cols>
  <sheetData>
    <row r="1" spans="1:19" ht="30" x14ac:dyDescent="0.25">
      <c r="A1" s="1" t="s">
        <v>99</v>
      </c>
    </row>
    <row r="2" spans="1:19" x14ac:dyDescent="0.25">
      <c r="A2" s="1" t="s">
        <v>100</v>
      </c>
    </row>
    <row r="3" spans="1:19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8" t="s">
        <v>18</v>
      </c>
    </row>
    <row r="4" spans="1:19" x14ac:dyDescent="0.25">
      <c r="A4" s="5" t="s">
        <v>19</v>
      </c>
      <c r="B4" s="5"/>
      <c r="C4" s="5"/>
      <c r="D4" s="5"/>
      <c r="E4" s="12">
        <v>109541</v>
      </c>
      <c r="F4" s="12">
        <v>86090</v>
      </c>
      <c r="G4" s="12">
        <v>85391</v>
      </c>
      <c r="H4" s="12">
        <v>699</v>
      </c>
      <c r="I4" s="12">
        <v>697</v>
      </c>
      <c r="J4" s="12">
        <v>642</v>
      </c>
      <c r="K4" s="12">
        <v>11</v>
      </c>
      <c r="L4" s="12">
        <v>44</v>
      </c>
      <c r="M4" s="12">
        <v>2</v>
      </c>
      <c r="N4" s="12">
        <v>653</v>
      </c>
      <c r="O4" s="12">
        <v>165</v>
      </c>
      <c r="P4" s="12">
        <v>444</v>
      </c>
      <c r="Q4" s="12">
        <v>44</v>
      </c>
      <c r="R4" s="12">
        <v>0</v>
      </c>
      <c r="S4" s="12">
        <v>0</v>
      </c>
    </row>
    <row r="5" spans="1:19" x14ac:dyDescent="0.25">
      <c r="A5" s="2" t="str">
        <f>"140301"</f>
        <v>140301</v>
      </c>
      <c r="B5" s="2" t="s">
        <v>20</v>
      </c>
      <c r="C5" s="2" t="s">
        <v>21</v>
      </c>
      <c r="D5" s="2" t="s">
        <v>22</v>
      </c>
      <c r="E5" s="2">
        <v>17233</v>
      </c>
      <c r="F5" s="2">
        <v>13476</v>
      </c>
      <c r="G5" s="2">
        <v>13424</v>
      </c>
      <c r="H5" s="2">
        <v>52</v>
      </c>
      <c r="I5" s="2">
        <v>52</v>
      </c>
      <c r="J5" s="2">
        <v>49</v>
      </c>
      <c r="K5" s="2">
        <v>0</v>
      </c>
      <c r="L5" s="2">
        <v>3</v>
      </c>
      <c r="M5" s="2">
        <v>0</v>
      </c>
      <c r="N5" s="2">
        <v>172</v>
      </c>
      <c r="O5" s="2">
        <v>20</v>
      </c>
      <c r="P5" s="2">
        <v>149</v>
      </c>
      <c r="Q5" s="2">
        <v>3</v>
      </c>
      <c r="R5" s="2">
        <v>0</v>
      </c>
      <c r="S5" s="2">
        <v>0</v>
      </c>
    </row>
    <row r="6" spans="1:19" x14ac:dyDescent="0.25">
      <c r="A6" s="2" t="str">
        <f>"140302"</f>
        <v>140302</v>
      </c>
      <c r="B6" s="2" t="s">
        <v>23</v>
      </c>
      <c r="C6" s="2" t="s">
        <v>21</v>
      </c>
      <c r="D6" s="2" t="s">
        <v>22</v>
      </c>
      <c r="E6" s="2">
        <v>4841</v>
      </c>
      <c r="F6" s="2">
        <v>3938</v>
      </c>
      <c r="G6" s="2">
        <v>3896</v>
      </c>
      <c r="H6" s="2">
        <v>42</v>
      </c>
      <c r="I6" s="2">
        <v>42</v>
      </c>
      <c r="J6" s="2">
        <v>35</v>
      </c>
      <c r="K6" s="2">
        <v>0</v>
      </c>
      <c r="L6" s="2">
        <v>7</v>
      </c>
      <c r="M6" s="2">
        <v>0</v>
      </c>
      <c r="N6" s="2">
        <v>27</v>
      </c>
      <c r="O6" s="2">
        <v>5</v>
      </c>
      <c r="P6" s="2">
        <v>15</v>
      </c>
      <c r="Q6" s="2">
        <v>7</v>
      </c>
      <c r="R6" s="2">
        <v>0</v>
      </c>
      <c r="S6" s="2">
        <v>0</v>
      </c>
    </row>
    <row r="7" spans="1:19" x14ac:dyDescent="0.25">
      <c r="A7" s="2" t="str">
        <f>"140303"</f>
        <v>140303</v>
      </c>
      <c r="B7" s="2" t="s">
        <v>24</v>
      </c>
      <c r="C7" s="2" t="s">
        <v>21</v>
      </c>
      <c r="D7" s="2" t="s">
        <v>22</v>
      </c>
      <c r="E7" s="2">
        <v>5219</v>
      </c>
      <c r="F7" s="2">
        <v>4179</v>
      </c>
      <c r="G7" s="2">
        <v>4121</v>
      </c>
      <c r="H7" s="2">
        <v>58</v>
      </c>
      <c r="I7" s="2">
        <v>58</v>
      </c>
      <c r="J7" s="2">
        <v>55</v>
      </c>
      <c r="K7" s="2">
        <v>3</v>
      </c>
      <c r="L7" s="2">
        <v>0</v>
      </c>
      <c r="M7" s="2">
        <v>0</v>
      </c>
      <c r="N7" s="2">
        <v>33</v>
      </c>
      <c r="O7" s="2">
        <v>13</v>
      </c>
      <c r="P7" s="2">
        <v>20</v>
      </c>
      <c r="Q7" s="2">
        <v>0</v>
      </c>
      <c r="R7" s="2">
        <v>0</v>
      </c>
      <c r="S7" s="2">
        <v>0</v>
      </c>
    </row>
    <row r="8" spans="1:19" x14ac:dyDescent="0.25">
      <c r="A8" s="2" t="str">
        <f>"140304"</f>
        <v>140304</v>
      </c>
      <c r="B8" s="2" t="s">
        <v>25</v>
      </c>
      <c r="C8" s="2" t="s">
        <v>21</v>
      </c>
      <c r="D8" s="2" t="s">
        <v>22</v>
      </c>
      <c r="E8" s="2">
        <v>13236</v>
      </c>
      <c r="F8" s="2">
        <v>10054</v>
      </c>
      <c r="G8" s="2">
        <v>9992</v>
      </c>
      <c r="H8" s="2">
        <v>62</v>
      </c>
      <c r="I8" s="2">
        <v>62</v>
      </c>
      <c r="J8" s="2">
        <v>60</v>
      </c>
      <c r="K8" s="2">
        <v>0</v>
      </c>
      <c r="L8" s="2">
        <v>2</v>
      </c>
      <c r="M8" s="2">
        <v>0</v>
      </c>
      <c r="N8" s="2">
        <v>46</v>
      </c>
      <c r="O8" s="2">
        <v>11</v>
      </c>
      <c r="P8" s="2">
        <v>33</v>
      </c>
      <c r="Q8" s="2">
        <v>2</v>
      </c>
      <c r="R8" s="2">
        <v>0</v>
      </c>
      <c r="S8" s="2">
        <v>0</v>
      </c>
    </row>
    <row r="9" spans="1:19" x14ac:dyDescent="0.25">
      <c r="A9" s="2" t="str">
        <f>"140305"</f>
        <v>140305</v>
      </c>
      <c r="B9" s="2" t="s">
        <v>26</v>
      </c>
      <c r="C9" s="2" t="s">
        <v>21</v>
      </c>
      <c r="D9" s="2" t="s">
        <v>22</v>
      </c>
      <c r="E9" s="2">
        <v>6555</v>
      </c>
      <c r="F9" s="2">
        <v>5094</v>
      </c>
      <c r="G9" s="2">
        <v>5075</v>
      </c>
      <c r="H9" s="2">
        <v>19</v>
      </c>
      <c r="I9" s="2">
        <v>19</v>
      </c>
      <c r="J9" s="2">
        <v>13</v>
      </c>
      <c r="K9" s="2">
        <v>1</v>
      </c>
      <c r="L9" s="2">
        <v>5</v>
      </c>
      <c r="M9" s="2">
        <v>0</v>
      </c>
      <c r="N9" s="2">
        <v>23</v>
      </c>
      <c r="O9" s="2">
        <v>3</v>
      </c>
      <c r="P9" s="2">
        <v>15</v>
      </c>
      <c r="Q9" s="2">
        <v>5</v>
      </c>
      <c r="R9" s="2">
        <v>0</v>
      </c>
      <c r="S9" s="2">
        <v>0</v>
      </c>
    </row>
    <row r="10" spans="1:19" x14ac:dyDescent="0.25">
      <c r="A10" s="2" t="str">
        <f>"140306"</f>
        <v>140306</v>
      </c>
      <c r="B10" s="2" t="s">
        <v>27</v>
      </c>
      <c r="C10" s="2" t="s">
        <v>21</v>
      </c>
      <c r="D10" s="2" t="s">
        <v>22</v>
      </c>
      <c r="E10" s="2">
        <v>5428</v>
      </c>
      <c r="F10" s="2">
        <v>4305</v>
      </c>
      <c r="G10" s="2">
        <v>4292</v>
      </c>
      <c r="H10" s="2">
        <v>13</v>
      </c>
      <c r="I10" s="2">
        <v>13</v>
      </c>
      <c r="J10" s="2">
        <v>13</v>
      </c>
      <c r="K10" s="2">
        <v>0</v>
      </c>
      <c r="L10" s="2">
        <v>0</v>
      </c>
      <c r="M10" s="2">
        <v>0</v>
      </c>
      <c r="N10" s="2">
        <v>17</v>
      </c>
      <c r="O10" s="2">
        <v>5</v>
      </c>
      <c r="P10" s="2">
        <v>12</v>
      </c>
      <c r="Q10" s="2">
        <v>0</v>
      </c>
      <c r="R10" s="2">
        <v>0</v>
      </c>
      <c r="S10" s="2">
        <v>0</v>
      </c>
    </row>
    <row r="11" spans="1:19" x14ac:dyDescent="0.25">
      <c r="A11" s="2" t="str">
        <f>"140307"</f>
        <v>140307</v>
      </c>
      <c r="B11" s="2" t="s">
        <v>28</v>
      </c>
      <c r="C11" s="2" t="s">
        <v>21</v>
      </c>
      <c r="D11" s="2" t="s">
        <v>22</v>
      </c>
      <c r="E11" s="2">
        <v>7176</v>
      </c>
      <c r="F11" s="2">
        <v>5836</v>
      </c>
      <c r="G11" s="2">
        <v>5806</v>
      </c>
      <c r="H11" s="2">
        <v>30</v>
      </c>
      <c r="I11" s="2">
        <v>30</v>
      </c>
      <c r="J11" s="2">
        <v>29</v>
      </c>
      <c r="K11" s="2">
        <v>0</v>
      </c>
      <c r="L11" s="2">
        <v>1</v>
      </c>
      <c r="M11" s="2">
        <v>0</v>
      </c>
      <c r="N11" s="2">
        <v>28</v>
      </c>
      <c r="O11" s="2">
        <v>5</v>
      </c>
      <c r="P11" s="2">
        <v>22</v>
      </c>
      <c r="Q11" s="2">
        <v>1</v>
      </c>
      <c r="R11" s="2">
        <v>0</v>
      </c>
      <c r="S11" s="2">
        <v>0</v>
      </c>
    </row>
    <row r="12" spans="1:19" x14ac:dyDescent="0.25">
      <c r="A12" s="2" t="str">
        <f>"140308"</f>
        <v>140308</v>
      </c>
      <c r="B12" s="2" t="s">
        <v>29</v>
      </c>
      <c r="C12" s="2" t="s">
        <v>21</v>
      </c>
      <c r="D12" s="2" t="s">
        <v>22</v>
      </c>
      <c r="E12" s="2">
        <v>4907</v>
      </c>
      <c r="F12" s="2">
        <v>3896</v>
      </c>
      <c r="G12" s="2">
        <v>3856</v>
      </c>
      <c r="H12" s="2">
        <v>40</v>
      </c>
      <c r="I12" s="2">
        <v>40</v>
      </c>
      <c r="J12" s="2">
        <v>37</v>
      </c>
      <c r="K12" s="2">
        <v>0</v>
      </c>
      <c r="L12" s="2">
        <v>3</v>
      </c>
      <c r="M12" s="2">
        <v>0</v>
      </c>
      <c r="N12" s="2">
        <v>25</v>
      </c>
      <c r="O12" s="2">
        <v>3</v>
      </c>
      <c r="P12" s="2">
        <v>19</v>
      </c>
      <c r="Q12" s="2">
        <v>3</v>
      </c>
      <c r="R12" s="2">
        <v>0</v>
      </c>
      <c r="S12" s="2">
        <v>0</v>
      </c>
    </row>
    <row r="13" spans="1:19" x14ac:dyDescent="0.25">
      <c r="A13" s="2" t="str">
        <f>"140309"</f>
        <v>140309</v>
      </c>
      <c r="B13" s="2" t="s">
        <v>30</v>
      </c>
      <c r="C13" s="2" t="s">
        <v>21</v>
      </c>
      <c r="D13" s="2" t="s">
        <v>22</v>
      </c>
      <c r="E13" s="2">
        <v>4236</v>
      </c>
      <c r="F13" s="2">
        <v>3264</v>
      </c>
      <c r="G13" s="2">
        <v>3175</v>
      </c>
      <c r="H13" s="2">
        <v>89</v>
      </c>
      <c r="I13" s="2">
        <v>89</v>
      </c>
      <c r="J13" s="2">
        <v>88</v>
      </c>
      <c r="K13" s="2">
        <v>0</v>
      </c>
      <c r="L13" s="2">
        <v>1</v>
      </c>
      <c r="M13" s="2">
        <v>0</v>
      </c>
      <c r="N13" s="2">
        <v>12</v>
      </c>
      <c r="O13" s="2">
        <v>5</v>
      </c>
      <c r="P13" s="2">
        <v>6</v>
      </c>
      <c r="Q13" s="2">
        <v>1</v>
      </c>
      <c r="R13" s="2">
        <v>0</v>
      </c>
      <c r="S13" s="2">
        <v>0</v>
      </c>
    </row>
    <row r="14" spans="1:19" x14ac:dyDescent="0.25">
      <c r="A14" s="2" t="str">
        <f>"140310"</f>
        <v>140310</v>
      </c>
      <c r="B14" s="2" t="s">
        <v>31</v>
      </c>
      <c r="C14" s="2" t="s">
        <v>21</v>
      </c>
      <c r="D14" s="2" t="s">
        <v>22</v>
      </c>
      <c r="E14" s="2">
        <v>11024</v>
      </c>
      <c r="F14" s="2">
        <v>8573</v>
      </c>
      <c r="G14" s="2">
        <v>8482</v>
      </c>
      <c r="H14" s="2">
        <v>91</v>
      </c>
      <c r="I14" s="2">
        <v>91</v>
      </c>
      <c r="J14" s="2">
        <v>81</v>
      </c>
      <c r="K14" s="2">
        <v>1</v>
      </c>
      <c r="L14" s="2">
        <v>9</v>
      </c>
      <c r="M14" s="2">
        <v>0</v>
      </c>
      <c r="N14" s="2">
        <v>51</v>
      </c>
      <c r="O14" s="2">
        <v>12</v>
      </c>
      <c r="P14" s="2">
        <v>30</v>
      </c>
      <c r="Q14" s="2">
        <v>9</v>
      </c>
      <c r="R14" s="2">
        <v>0</v>
      </c>
      <c r="S14" s="2">
        <v>0</v>
      </c>
    </row>
    <row r="15" spans="1:19" x14ac:dyDescent="0.25">
      <c r="A15" s="2" t="str">
        <f>"140311"</f>
        <v>140311</v>
      </c>
      <c r="B15" s="2" t="s">
        <v>32</v>
      </c>
      <c r="C15" s="2" t="s">
        <v>21</v>
      </c>
      <c r="D15" s="2" t="s">
        <v>22</v>
      </c>
      <c r="E15" s="2">
        <v>8317</v>
      </c>
      <c r="F15" s="2">
        <v>6495</v>
      </c>
      <c r="G15" s="2">
        <v>6467</v>
      </c>
      <c r="H15" s="2">
        <v>28</v>
      </c>
      <c r="I15" s="2">
        <v>28</v>
      </c>
      <c r="J15" s="2">
        <v>25</v>
      </c>
      <c r="K15" s="2">
        <v>3</v>
      </c>
      <c r="L15" s="2">
        <v>0</v>
      </c>
      <c r="M15" s="2">
        <v>0</v>
      </c>
      <c r="N15" s="2">
        <v>48</v>
      </c>
      <c r="O15" s="2">
        <v>11</v>
      </c>
      <c r="P15" s="2">
        <v>37</v>
      </c>
      <c r="Q15" s="2">
        <v>0</v>
      </c>
      <c r="R15" s="2">
        <v>0</v>
      </c>
      <c r="S15" s="2">
        <v>0</v>
      </c>
    </row>
    <row r="16" spans="1:19" x14ac:dyDescent="0.25">
      <c r="A16" s="2" t="str">
        <f>"140312"</f>
        <v>140312</v>
      </c>
      <c r="B16" s="2" t="s">
        <v>33</v>
      </c>
      <c r="C16" s="2" t="s">
        <v>21</v>
      </c>
      <c r="D16" s="2" t="s">
        <v>22</v>
      </c>
      <c r="E16" s="2">
        <v>7534</v>
      </c>
      <c r="F16" s="2">
        <v>5977</v>
      </c>
      <c r="G16" s="2">
        <v>5947</v>
      </c>
      <c r="H16" s="2">
        <v>30</v>
      </c>
      <c r="I16" s="2">
        <v>30</v>
      </c>
      <c r="J16" s="2">
        <v>27</v>
      </c>
      <c r="K16" s="2">
        <v>0</v>
      </c>
      <c r="L16" s="2">
        <v>3</v>
      </c>
      <c r="M16" s="2">
        <v>0</v>
      </c>
      <c r="N16" s="2">
        <v>86</v>
      </c>
      <c r="O16" s="2">
        <v>51</v>
      </c>
      <c r="P16" s="2">
        <v>32</v>
      </c>
      <c r="Q16" s="2">
        <v>3</v>
      </c>
      <c r="R16" s="2">
        <v>0</v>
      </c>
      <c r="S16" s="2">
        <v>0</v>
      </c>
    </row>
    <row r="17" spans="1:19" x14ac:dyDescent="0.25">
      <c r="A17" s="2" t="str">
        <f>"140313"</f>
        <v>140313</v>
      </c>
      <c r="B17" s="2" t="s">
        <v>34</v>
      </c>
      <c r="C17" s="2" t="s">
        <v>21</v>
      </c>
      <c r="D17" s="2" t="s">
        <v>22</v>
      </c>
      <c r="E17" s="2">
        <v>5288</v>
      </c>
      <c r="F17" s="2">
        <v>4269</v>
      </c>
      <c r="G17" s="2">
        <v>4167</v>
      </c>
      <c r="H17" s="2">
        <v>102</v>
      </c>
      <c r="I17" s="2">
        <v>100</v>
      </c>
      <c r="J17" s="2">
        <v>94</v>
      </c>
      <c r="K17" s="2">
        <v>0</v>
      </c>
      <c r="L17" s="2">
        <v>6</v>
      </c>
      <c r="M17" s="2">
        <v>2</v>
      </c>
      <c r="N17" s="2">
        <v>26</v>
      </c>
      <c r="O17" s="2">
        <v>8</v>
      </c>
      <c r="P17" s="2">
        <v>12</v>
      </c>
      <c r="Q17" s="2">
        <v>6</v>
      </c>
      <c r="R17" s="2">
        <v>0</v>
      </c>
      <c r="S17" s="2">
        <v>0</v>
      </c>
    </row>
    <row r="18" spans="1:19" x14ac:dyDescent="0.25">
      <c r="A18" s="2" t="str">
        <f>"140314"</f>
        <v>140314</v>
      </c>
      <c r="B18" s="2" t="s">
        <v>35</v>
      </c>
      <c r="C18" s="2" t="s">
        <v>21</v>
      </c>
      <c r="D18" s="2" t="s">
        <v>22</v>
      </c>
      <c r="E18" s="2">
        <v>8547</v>
      </c>
      <c r="F18" s="2">
        <v>6734</v>
      </c>
      <c r="G18" s="2">
        <v>6691</v>
      </c>
      <c r="H18" s="2">
        <v>43</v>
      </c>
      <c r="I18" s="2">
        <v>43</v>
      </c>
      <c r="J18" s="2">
        <v>36</v>
      </c>
      <c r="K18" s="2">
        <v>3</v>
      </c>
      <c r="L18" s="2">
        <v>4</v>
      </c>
      <c r="M18" s="2">
        <v>0</v>
      </c>
      <c r="N18" s="2">
        <v>59</v>
      </c>
      <c r="O18" s="2">
        <v>13</v>
      </c>
      <c r="P18" s="2">
        <v>42</v>
      </c>
      <c r="Q18" s="2">
        <v>4</v>
      </c>
      <c r="R18" s="2">
        <v>0</v>
      </c>
      <c r="S18" s="2">
        <v>0</v>
      </c>
    </row>
    <row r="19" spans="1:19" x14ac:dyDescent="0.25">
      <c r="A19" s="14" t="s">
        <v>36</v>
      </c>
      <c r="B19" s="14"/>
      <c r="C19" s="14"/>
      <c r="D19" s="14"/>
      <c r="E19" s="12">
        <v>31719</v>
      </c>
      <c r="F19" s="12">
        <v>25819</v>
      </c>
      <c r="G19" s="12">
        <v>25670</v>
      </c>
      <c r="H19" s="12">
        <v>149</v>
      </c>
      <c r="I19" s="12">
        <v>148</v>
      </c>
      <c r="J19" s="12">
        <v>127</v>
      </c>
      <c r="K19" s="12">
        <v>3</v>
      </c>
      <c r="L19" s="12">
        <v>18</v>
      </c>
      <c r="M19" s="12">
        <v>1</v>
      </c>
      <c r="N19" s="12">
        <v>210</v>
      </c>
      <c r="O19" s="12">
        <v>67</v>
      </c>
      <c r="P19" s="12">
        <v>125</v>
      </c>
      <c r="Q19" s="12">
        <v>18</v>
      </c>
      <c r="R19" s="12">
        <v>0</v>
      </c>
      <c r="S19" s="12">
        <v>0</v>
      </c>
    </row>
    <row r="20" spans="1:19" x14ac:dyDescent="0.25">
      <c r="A20" s="2" t="str">
        <f>"141001"</f>
        <v>141001</v>
      </c>
      <c r="B20" s="2" t="s">
        <v>37</v>
      </c>
      <c r="C20" s="2" t="s">
        <v>38</v>
      </c>
      <c r="D20" s="2" t="s">
        <v>22</v>
      </c>
      <c r="E20" s="2">
        <v>2900</v>
      </c>
      <c r="F20" s="2">
        <v>2310</v>
      </c>
      <c r="G20" s="2">
        <v>2296</v>
      </c>
      <c r="H20" s="2">
        <v>14</v>
      </c>
      <c r="I20" s="2">
        <v>14</v>
      </c>
      <c r="J20" s="2">
        <v>12</v>
      </c>
      <c r="K20" s="2">
        <v>0</v>
      </c>
      <c r="L20" s="2">
        <v>2</v>
      </c>
      <c r="M20" s="2">
        <v>0</v>
      </c>
      <c r="N20" s="2">
        <v>18</v>
      </c>
      <c r="O20" s="2">
        <v>5</v>
      </c>
      <c r="P20" s="2">
        <v>11</v>
      </c>
      <c r="Q20" s="2">
        <v>2</v>
      </c>
      <c r="R20" s="2">
        <v>0</v>
      </c>
      <c r="S20" s="2">
        <v>0</v>
      </c>
    </row>
    <row r="21" spans="1:19" x14ac:dyDescent="0.25">
      <c r="A21" s="2" t="str">
        <f>"141002"</f>
        <v>141002</v>
      </c>
      <c r="B21" s="2" t="s">
        <v>39</v>
      </c>
      <c r="C21" s="2" t="s">
        <v>38</v>
      </c>
      <c r="D21" s="2" t="s">
        <v>22</v>
      </c>
      <c r="E21" s="2">
        <v>11084</v>
      </c>
      <c r="F21" s="2">
        <v>9021</v>
      </c>
      <c r="G21" s="2">
        <v>8988</v>
      </c>
      <c r="H21" s="2">
        <v>33</v>
      </c>
      <c r="I21" s="2">
        <v>33</v>
      </c>
      <c r="J21" s="2">
        <v>29</v>
      </c>
      <c r="K21" s="2">
        <v>0</v>
      </c>
      <c r="L21" s="2">
        <v>4</v>
      </c>
      <c r="M21" s="2">
        <v>0</v>
      </c>
      <c r="N21" s="2">
        <v>68</v>
      </c>
      <c r="O21" s="2">
        <v>19</v>
      </c>
      <c r="P21" s="2">
        <v>45</v>
      </c>
      <c r="Q21" s="2">
        <v>4</v>
      </c>
      <c r="R21" s="2">
        <v>0</v>
      </c>
      <c r="S21" s="2">
        <v>0</v>
      </c>
    </row>
    <row r="22" spans="1:19" x14ac:dyDescent="0.25">
      <c r="A22" s="2" t="str">
        <f>"141003"</f>
        <v>141003</v>
      </c>
      <c r="B22" s="2" t="s">
        <v>40</v>
      </c>
      <c r="C22" s="2" t="s">
        <v>38</v>
      </c>
      <c r="D22" s="2" t="s">
        <v>22</v>
      </c>
      <c r="E22" s="2">
        <v>3069</v>
      </c>
      <c r="F22" s="2">
        <v>2446</v>
      </c>
      <c r="G22" s="2">
        <v>2440</v>
      </c>
      <c r="H22" s="2">
        <v>6</v>
      </c>
      <c r="I22" s="2">
        <v>6</v>
      </c>
      <c r="J22" s="2">
        <v>6</v>
      </c>
      <c r="K22" s="2">
        <v>0</v>
      </c>
      <c r="L22" s="2">
        <v>0</v>
      </c>
      <c r="M22" s="2">
        <v>0</v>
      </c>
      <c r="N22" s="2">
        <v>16</v>
      </c>
      <c r="O22" s="2">
        <v>6</v>
      </c>
      <c r="P22" s="2">
        <v>10</v>
      </c>
      <c r="Q22" s="2">
        <v>0</v>
      </c>
      <c r="R22" s="2">
        <v>0</v>
      </c>
      <c r="S22" s="2">
        <v>0</v>
      </c>
    </row>
    <row r="23" spans="1:19" x14ac:dyDescent="0.25">
      <c r="A23" s="2" t="str">
        <f>"141004"</f>
        <v>141004</v>
      </c>
      <c r="B23" s="2" t="s">
        <v>41</v>
      </c>
      <c r="C23" s="2" t="s">
        <v>38</v>
      </c>
      <c r="D23" s="2" t="s">
        <v>22</v>
      </c>
      <c r="E23" s="2">
        <v>4954</v>
      </c>
      <c r="F23" s="2">
        <v>4006</v>
      </c>
      <c r="G23" s="2">
        <v>3996</v>
      </c>
      <c r="H23" s="2">
        <v>10</v>
      </c>
      <c r="I23" s="2">
        <v>10</v>
      </c>
      <c r="J23" s="2">
        <v>8</v>
      </c>
      <c r="K23" s="2">
        <v>0</v>
      </c>
      <c r="L23" s="2">
        <v>2</v>
      </c>
      <c r="M23" s="2">
        <v>0</v>
      </c>
      <c r="N23" s="2">
        <v>40</v>
      </c>
      <c r="O23" s="2">
        <v>17</v>
      </c>
      <c r="P23" s="2">
        <v>21</v>
      </c>
      <c r="Q23" s="2">
        <v>2</v>
      </c>
      <c r="R23" s="2">
        <v>0</v>
      </c>
      <c r="S23" s="2">
        <v>0</v>
      </c>
    </row>
    <row r="24" spans="1:19" x14ac:dyDescent="0.25">
      <c r="A24" s="2" t="str">
        <f>"141005"</f>
        <v>141005</v>
      </c>
      <c r="B24" s="2" t="s">
        <v>42</v>
      </c>
      <c r="C24" s="2" t="s">
        <v>38</v>
      </c>
      <c r="D24" s="2" t="s">
        <v>22</v>
      </c>
      <c r="E24" s="2">
        <v>4860</v>
      </c>
      <c r="F24" s="2">
        <v>4078</v>
      </c>
      <c r="G24" s="2">
        <v>4008</v>
      </c>
      <c r="H24" s="2">
        <v>70</v>
      </c>
      <c r="I24" s="2">
        <v>69</v>
      </c>
      <c r="J24" s="2">
        <v>59</v>
      </c>
      <c r="K24" s="2">
        <v>2</v>
      </c>
      <c r="L24" s="2">
        <v>8</v>
      </c>
      <c r="M24" s="2">
        <v>1</v>
      </c>
      <c r="N24" s="2">
        <v>47</v>
      </c>
      <c r="O24" s="2">
        <v>16</v>
      </c>
      <c r="P24" s="2">
        <v>23</v>
      </c>
      <c r="Q24" s="2">
        <v>8</v>
      </c>
      <c r="R24" s="2">
        <v>0</v>
      </c>
      <c r="S24" s="2">
        <v>0</v>
      </c>
    </row>
    <row r="25" spans="1:19" x14ac:dyDescent="0.25">
      <c r="A25" s="2" t="str">
        <f>"141006"</f>
        <v>141006</v>
      </c>
      <c r="B25" s="2" t="s">
        <v>43</v>
      </c>
      <c r="C25" s="2" t="s">
        <v>38</v>
      </c>
      <c r="D25" s="2" t="s">
        <v>22</v>
      </c>
      <c r="E25" s="2">
        <v>4852</v>
      </c>
      <c r="F25" s="2">
        <v>3958</v>
      </c>
      <c r="G25" s="2">
        <v>3942</v>
      </c>
      <c r="H25" s="2">
        <v>16</v>
      </c>
      <c r="I25" s="2">
        <v>16</v>
      </c>
      <c r="J25" s="2">
        <v>13</v>
      </c>
      <c r="K25" s="2">
        <v>1</v>
      </c>
      <c r="L25" s="2">
        <v>2</v>
      </c>
      <c r="M25" s="2">
        <v>0</v>
      </c>
      <c r="N25" s="2">
        <v>21</v>
      </c>
      <c r="O25" s="2">
        <v>4</v>
      </c>
      <c r="P25" s="2">
        <v>15</v>
      </c>
      <c r="Q25" s="2">
        <v>2</v>
      </c>
      <c r="R25" s="2">
        <v>0</v>
      </c>
      <c r="S25" s="2">
        <v>0</v>
      </c>
    </row>
    <row r="26" spans="1:19" x14ac:dyDescent="0.25">
      <c r="A26" s="13" t="s">
        <v>44</v>
      </c>
      <c r="B26" s="13"/>
      <c r="C26" s="13"/>
      <c r="D26" s="13"/>
      <c r="E26" s="12">
        <v>149872</v>
      </c>
      <c r="F26" s="12">
        <v>118177</v>
      </c>
      <c r="G26" s="12">
        <v>116860</v>
      </c>
      <c r="H26" s="12">
        <v>1317</v>
      </c>
      <c r="I26" s="12">
        <v>1316</v>
      </c>
      <c r="J26" s="12">
        <v>1228</v>
      </c>
      <c r="K26" s="12">
        <v>27</v>
      </c>
      <c r="L26" s="12">
        <v>61</v>
      </c>
      <c r="M26" s="12">
        <v>2</v>
      </c>
      <c r="N26" s="12">
        <v>1041</v>
      </c>
      <c r="O26" s="12">
        <v>393</v>
      </c>
      <c r="P26" s="12">
        <v>587</v>
      </c>
      <c r="Q26" s="12">
        <v>61</v>
      </c>
      <c r="R26" s="12">
        <v>1</v>
      </c>
      <c r="S26" s="12">
        <v>0</v>
      </c>
    </row>
    <row r="27" spans="1:19" x14ac:dyDescent="0.25">
      <c r="A27" s="2" t="str">
        <f>"141201"</f>
        <v>141201</v>
      </c>
      <c r="B27" s="2" t="s">
        <v>45</v>
      </c>
      <c r="C27" s="2" t="s">
        <v>46</v>
      </c>
      <c r="D27" s="2" t="s">
        <v>22</v>
      </c>
      <c r="E27" s="2">
        <v>38997</v>
      </c>
      <c r="F27" s="2">
        <v>30702</v>
      </c>
      <c r="G27" s="2">
        <v>30588</v>
      </c>
      <c r="H27" s="2">
        <v>114</v>
      </c>
      <c r="I27" s="2">
        <v>114</v>
      </c>
      <c r="J27" s="2">
        <v>90</v>
      </c>
      <c r="K27" s="2">
        <v>7</v>
      </c>
      <c r="L27" s="2">
        <v>17</v>
      </c>
      <c r="M27" s="2">
        <v>0</v>
      </c>
      <c r="N27" s="2">
        <v>277</v>
      </c>
      <c r="O27" s="2">
        <v>62</v>
      </c>
      <c r="P27" s="2">
        <v>198</v>
      </c>
      <c r="Q27" s="2">
        <v>17</v>
      </c>
      <c r="R27" s="2">
        <v>0</v>
      </c>
      <c r="S27" s="2">
        <v>0</v>
      </c>
    </row>
    <row r="28" spans="1:19" x14ac:dyDescent="0.25">
      <c r="A28" s="2" t="str">
        <f>"141204"</f>
        <v>141204</v>
      </c>
      <c r="B28" s="2" t="s">
        <v>47</v>
      </c>
      <c r="C28" s="2" t="s">
        <v>46</v>
      </c>
      <c r="D28" s="2" t="s">
        <v>22</v>
      </c>
      <c r="E28" s="2">
        <v>6094</v>
      </c>
      <c r="F28" s="2">
        <v>4888</v>
      </c>
      <c r="G28" s="2">
        <v>4836</v>
      </c>
      <c r="H28" s="2">
        <v>52</v>
      </c>
      <c r="I28" s="2">
        <v>53</v>
      </c>
      <c r="J28" s="2">
        <v>46</v>
      </c>
      <c r="K28" s="2">
        <v>3</v>
      </c>
      <c r="L28" s="2">
        <v>4</v>
      </c>
      <c r="M28" s="2">
        <v>0</v>
      </c>
      <c r="N28" s="2">
        <v>170</v>
      </c>
      <c r="O28" s="2">
        <v>146</v>
      </c>
      <c r="P28" s="2">
        <v>20</v>
      </c>
      <c r="Q28" s="2">
        <v>4</v>
      </c>
      <c r="R28" s="2">
        <v>1</v>
      </c>
      <c r="S28" s="2">
        <v>0</v>
      </c>
    </row>
    <row r="29" spans="1:19" x14ac:dyDescent="0.25">
      <c r="A29" s="2" t="str">
        <f>"141205"</f>
        <v>141205</v>
      </c>
      <c r="B29" s="2" t="s">
        <v>48</v>
      </c>
      <c r="C29" s="2" t="s">
        <v>46</v>
      </c>
      <c r="D29" s="2" t="s">
        <v>22</v>
      </c>
      <c r="E29" s="2">
        <v>10201</v>
      </c>
      <c r="F29" s="2">
        <v>7836</v>
      </c>
      <c r="G29" s="2">
        <v>7636</v>
      </c>
      <c r="H29" s="2">
        <v>200</v>
      </c>
      <c r="I29" s="2">
        <v>200</v>
      </c>
      <c r="J29" s="2">
        <v>191</v>
      </c>
      <c r="K29" s="2">
        <v>7</v>
      </c>
      <c r="L29" s="2">
        <v>2</v>
      </c>
      <c r="M29" s="2">
        <v>0</v>
      </c>
      <c r="N29" s="2">
        <v>41</v>
      </c>
      <c r="O29" s="2">
        <v>14</v>
      </c>
      <c r="P29" s="2">
        <v>25</v>
      </c>
      <c r="Q29" s="2">
        <v>2</v>
      </c>
      <c r="R29" s="2">
        <v>0</v>
      </c>
      <c r="S29" s="2">
        <v>0</v>
      </c>
    </row>
    <row r="30" spans="1:19" x14ac:dyDescent="0.25">
      <c r="A30" s="2" t="str">
        <f>"141206"</f>
        <v>141206</v>
      </c>
      <c r="B30" s="2" t="s">
        <v>49</v>
      </c>
      <c r="C30" s="2" t="s">
        <v>46</v>
      </c>
      <c r="D30" s="2" t="s">
        <v>22</v>
      </c>
      <c r="E30" s="2">
        <v>6027</v>
      </c>
      <c r="F30" s="2">
        <v>4811</v>
      </c>
      <c r="G30" s="2">
        <v>4736</v>
      </c>
      <c r="H30" s="2">
        <v>75</v>
      </c>
      <c r="I30" s="2">
        <v>75</v>
      </c>
      <c r="J30" s="2">
        <v>71</v>
      </c>
      <c r="K30" s="2">
        <v>1</v>
      </c>
      <c r="L30" s="2">
        <v>3</v>
      </c>
      <c r="M30" s="2">
        <v>0</v>
      </c>
      <c r="N30" s="2">
        <v>34</v>
      </c>
      <c r="O30" s="2">
        <v>15</v>
      </c>
      <c r="P30" s="2">
        <v>16</v>
      </c>
      <c r="Q30" s="2">
        <v>3</v>
      </c>
      <c r="R30" s="2">
        <v>0</v>
      </c>
      <c r="S30" s="2">
        <v>0</v>
      </c>
    </row>
    <row r="31" spans="1:19" x14ac:dyDescent="0.25">
      <c r="A31" s="2" t="str">
        <f>"141207"</f>
        <v>141207</v>
      </c>
      <c r="B31" s="2" t="s">
        <v>50</v>
      </c>
      <c r="C31" s="2" t="s">
        <v>46</v>
      </c>
      <c r="D31" s="2" t="s">
        <v>22</v>
      </c>
      <c r="E31" s="2">
        <v>15568</v>
      </c>
      <c r="F31" s="2">
        <v>11900</v>
      </c>
      <c r="G31" s="2">
        <v>11614</v>
      </c>
      <c r="H31" s="2">
        <v>286</v>
      </c>
      <c r="I31" s="2">
        <v>286</v>
      </c>
      <c r="J31" s="2">
        <v>281</v>
      </c>
      <c r="K31" s="2">
        <v>1</v>
      </c>
      <c r="L31" s="2">
        <v>4</v>
      </c>
      <c r="M31" s="2">
        <v>0</v>
      </c>
      <c r="N31" s="2">
        <v>68</v>
      </c>
      <c r="O31" s="2">
        <v>19</v>
      </c>
      <c r="P31" s="2">
        <v>45</v>
      </c>
      <c r="Q31" s="2">
        <v>4</v>
      </c>
      <c r="R31" s="2">
        <v>0</v>
      </c>
      <c r="S31" s="2">
        <v>0</v>
      </c>
    </row>
    <row r="32" spans="1:19" x14ac:dyDescent="0.25">
      <c r="A32" s="2" t="str">
        <f>"141208"</f>
        <v>141208</v>
      </c>
      <c r="B32" s="2" t="s">
        <v>51</v>
      </c>
      <c r="C32" s="2" t="s">
        <v>46</v>
      </c>
      <c r="D32" s="2" t="s">
        <v>22</v>
      </c>
      <c r="E32" s="2">
        <v>5090</v>
      </c>
      <c r="F32" s="2">
        <v>4005</v>
      </c>
      <c r="G32" s="2">
        <v>3944</v>
      </c>
      <c r="H32" s="2">
        <v>61</v>
      </c>
      <c r="I32" s="2">
        <v>61</v>
      </c>
      <c r="J32" s="2">
        <v>59</v>
      </c>
      <c r="K32" s="2">
        <v>1</v>
      </c>
      <c r="L32" s="2">
        <v>1</v>
      </c>
      <c r="M32" s="2">
        <v>0</v>
      </c>
      <c r="N32" s="2">
        <v>22</v>
      </c>
      <c r="O32" s="2">
        <v>10</v>
      </c>
      <c r="P32" s="2">
        <v>11</v>
      </c>
      <c r="Q32" s="2">
        <v>1</v>
      </c>
      <c r="R32" s="2">
        <v>0</v>
      </c>
      <c r="S32" s="2">
        <v>0</v>
      </c>
    </row>
    <row r="33" spans="1:19" x14ac:dyDescent="0.25">
      <c r="A33" s="2" t="str">
        <f>"141209"</f>
        <v>141209</v>
      </c>
      <c r="B33" s="2" t="s">
        <v>52</v>
      </c>
      <c r="C33" s="2" t="s">
        <v>46</v>
      </c>
      <c r="D33" s="2" t="s">
        <v>22</v>
      </c>
      <c r="E33" s="2">
        <v>5803</v>
      </c>
      <c r="F33" s="2">
        <v>4693</v>
      </c>
      <c r="G33" s="2">
        <v>4663</v>
      </c>
      <c r="H33" s="2">
        <v>30</v>
      </c>
      <c r="I33" s="2">
        <v>30</v>
      </c>
      <c r="J33" s="2">
        <v>25</v>
      </c>
      <c r="K33" s="2">
        <v>2</v>
      </c>
      <c r="L33" s="2">
        <v>3</v>
      </c>
      <c r="M33" s="2">
        <v>0</v>
      </c>
      <c r="N33" s="2">
        <v>43</v>
      </c>
      <c r="O33" s="2">
        <v>11</v>
      </c>
      <c r="P33" s="2">
        <v>29</v>
      </c>
      <c r="Q33" s="2">
        <v>3</v>
      </c>
      <c r="R33" s="2">
        <v>0</v>
      </c>
      <c r="S33" s="2">
        <v>0</v>
      </c>
    </row>
    <row r="34" spans="1:19" x14ac:dyDescent="0.25">
      <c r="A34" s="2" t="str">
        <f>"141210"</f>
        <v>141210</v>
      </c>
      <c r="B34" s="2" t="s">
        <v>53</v>
      </c>
      <c r="C34" s="2" t="s">
        <v>46</v>
      </c>
      <c r="D34" s="2" t="s">
        <v>22</v>
      </c>
      <c r="E34" s="2">
        <v>5400</v>
      </c>
      <c r="F34" s="2">
        <v>4238</v>
      </c>
      <c r="G34" s="2">
        <v>4221</v>
      </c>
      <c r="H34" s="2">
        <v>17</v>
      </c>
      <c r="I34" s="2">
        <v>17</v>
      </c>
      <c r="J34" s="2">
        <v>17</v>
      </c>
      <c r="K34" s="2">
        <v>0</v>
      </c>
      <c r="L34" s="2">
        <v>0</v>
      </c>
      <c r="M34" s="2">
        <v>0</v>
      </c>
      <c r="N34" s="2">
        <v>19</v>
      </c>
      <c r="O34" s="2">
        <v>3</v>
      </c>
      <c r="P34" s="2">
        <v>16</v>
      </c>
      <c r="Q34" s="2">
        <v>0</v>
      </c>
      <c r="R34" s="2">
        <v>0</v>
      </c>
      <c r="S34" s="2">
        <v>0</v>
      </c>
    </row>
    <row r="35" spans="1:19" x14ac:dyDescent="0.25">
      <c r="A35" s="2" t="str">
        <f>"141211"</f>
        <v>141211</v>
      </c>
      <c r="B35" s="2" t="s">
        <v>54</v>
      </c>
      <c r="C35" s="2" t="s">
        <v>46</v>
      </c>
      <c r="D35" s="2" t="s">
        <v>22</v>
      </c>
      <c r="E35" s="2">
        <v>14915</v>
      </c>
      <c r="F35" s="2">
        <v>11680</v>
      </c>
      <c r="G35" s="2">
        <v>11616</v>
      </c>
      <c r="H35" s="2">
        <v>64</v>
      </c>
      <c r="I35" s="2">
        <v>64</v>
      </c>
      <c r="J35" s="2">
        <v>64</v>
      </c>
      <c r="K35" s="2">
        <v>0</v>
      </c>
      <c r="L35" s="2">
        <v>0</v>
      </c>
      <c r="M35" s="2">
        <v>0</v>
      </c>
      <c r="N35" s="2">
        <v>50</v>
      </c>
      <c r="O35" s="2">
        <v>13</v>
      </c>
      <c r="P35" s="2">
        <v>37</v>
      </c>
      <c r="Q35" s="2">
        <v>0</v>
      </c>
      <c r="R35" s="2">
        <v>0</v>
      </c>
      <c r="S35" s="2">
        <v>0</v>
      </c>
    </row>
    <row r="36" spans="1:19" x14ac:dyDescent="0.25">
      <c r="A36" s="2" t="str">
        <f>"141212"</f>
        <v>141212</v>
      </c>
      <c r="B36" s="2" t="s">
        <v>55</v>
      </c>
      <c r="C36" s="2" t="s">
        <v>46</v>
      </c>
      <c r="D36" s="2" t="s">
        <v>22</v>
      </c>
      <c r="E36" s="2">
        <v>8572</v>
      </c>
      <c r="F36" s="2">
        <v>6892</v>
      </c>
      <c r="G36" s="2">
        <v>6862</v>
      </c>
      <c r="H36" s="2">
        <v>30</v>
      </c>
      <c r="I36" s="2">
        <v>30</v>
      </c>
      <c r="J36" s="2">
        <v>27</v>
      </c>
      <c r="K36" s="2">
        <v>0</v>
      </c>
      <c r="L36" s="2">
        <v>3</v>
      </c>
      <c r="M36" s="2">
        <v>0</v>
      </c>
      <c r="N36" s="2">
        <v>39</v>
      </c>
      <c r="O36" s="2">
        <v>13</v>
      </c>
      <c r="P36" s="2">
        <v>23</v>
      </c>
      <c r="Q36" s="2">
        <v>3</v>
      </c>
      <c r="R36" s="2">
        <v>0</v>
      </c>
      <c r="S36" s="2">
        <v>0</v>
      </c>
    </row>
    <row r="37" spans="1:19" x14ac:dyDescent="0.25">
      <c r="A37" s="2" t="str">
        <f>"141213"</f>
        <v>141213</v>
      </c>
      <c r="B37" s="2" t="s">
        <v>56</v>
      </c>
      <c r="C37" s="2" t="s">
        <v>46</v>
      </c>
      <c r="D37" s="2" t="s">
        <v>22</v>
      </c>
      <c r="E37" s="2">
        <v>7301</v>
      </c>
      <c r="F37" s="2">
        <v>5747</v>
      </c>
      <c r="G37" s="2">
        <v>5698</v>
      </c>
      <c r="H37" s="2">
        <v>49</v>
      </c>
      <c r="I37" s="2">
        <v>48</v>
      </c>
      <c r="J37" s="2">
        <v>46</v>
      </c>
      <c r="K37" s="2">
        <v>0</v>
      </c>
      <c r="L37" s="2">
        <v>2</v>
      </c>
      <c r="M37" s="2">
        <v>1</v>
      </c>
      <c r="N37" s="2">
        <v>80</v>
      </c>
      <c r="O37" s="2">
        <v>52</v>
      </c>
      <c r="P37" s="2">
        <v>26</v>
      </c>
      <c r="Q37" s="2">
        <v>2</v>
      </c>
      <c r="R37" s="2">
        <v>0</v>
      </c>
      <c r="S37" s="2">
        <v>0</v>
      </c>
    </row>
    <row r="38" spans="1:19" x14ac:dyDescent="0.25">
      <c r="A38" s="2" t="str">
        <f>"141214"</f>
        <v>141214</v>
      </c>
      <c r="B38" s="2" t="s">
        <v>57</v>
      </c>
      <c r="C38" s="2" t="s">
        <v>46</v>
      </c>
      <c r="D38" s="2" t="s">
        <v>22</v>
      </c>
      <c r="E38" s="2">
        <v>6757</v>
      </c>
      <c r="F38" s="2">
        <v>5368</v>
      </c>
      <c r="G38" s="2">
        <v>5245</v>
      </c>
      <c r="H38" s="2">
        <v>123</v>
      </c>
      <c r="I38" s="2">
        <v>123</v>
      </c>
      <c r="J38" s="2">
        <v>116</v>
      </c>
      <c r="K38" s="2">
        <v>5</v>
      </c>
      <c r="L38" s="2">
        <v>2</v>
      </c>
      <c r="M38" s="2">
        <v>0</v>
      </c>
      <c r="N38" s="2">
        <v>30</v>
      </c>
      <c r="O38" s="2">
        <v>9</v>
      </c>
      <c r="P38" s="2">
        <v>19</v>
      </c>
      <c r="Q38" s="2">
        <v>2</v>
      </c>
      <c r="R38" s="2">
        <v>0</v>
      </c>
      <c r="S38" s="2">
        <v>0</v>
      </c>
    </row>
    <row r="39" spans="1:19" x14ac:dyDescent="0.25">
      <c r="A39" s="2" t="str">
        <f>"141215"</f>
        <v>141215</v>
      </c>
      <c r="B39" s="2" t="s">
        <v>58</v>
      </c>
      <c r="C39" s="2" t="s">
        <v>46</v>
      </c>
      <c r="D39" s="2" t="s">
        <v>22</v>
      </c>
      <c r="E39" s="2">
        <v>19147</v>
      </c>
      <c r="F39" s="2">
        <v>15417</v>
      </c>
      <c r="G39" s="2">
        <v>15201</v>
      </c>
      <c r="H39" s="2">
        <v>216</v>
      </c>
      <c r="I39" s="2">
        <v>215</v>
      </c>
      <c r="J39" s="2">
        <v>195</v>
      </c>
      <c r="K39" s="2">
        <v>0</v>
      </c>
      <c r="L39" s="2">
        <v>20</v>
      </c>
      <c r="M39" s="2">
        <v>1</v>
      </c>
      <c r="N39" s="2">
        <v>168</v>
      </c>
      <c r="O39" s="2">
        <v>26</v>
      </c>
      <c r="P39" s="2">
        <v>122</v>
      </c>
      <c r="Q39" s="2">
        <v>20</v>
      </c>
      <c r="R39" s="2">
        <v>0</v>
      </c>
      <c r="S39" s="2">
        <v>0</v>
      </c>
    </row>
    <row r="40" spans="1:19" x14ac:dyDescent="0.25">
      <c r="A40" s="14" t="s">
        <v>59</v>
      </c>
      <c r="B40" s="14"/>
      <c r="C40" s="14"/>
      <c r="D40" s="14"/>
      <c r="E40" s="12">
        <v>82065</v>
      </c>
      <c r="F40" s="12">
        <v>65218</v>
      </c>
      <c r="G40" s="12">
        <v>64727</v>
      </c>
      <c r="H40" s="12">
        <v>491</v>
      </c>
      <c r="I40" s="12">
        <v>492</v>
      </c>
      <c r="J40" s="12">
        <v>463</v>
      </c>
      <c r="K40" s="12">
        <v>6</v>
      </c>
      <c r="L40" s="12">
        <v>23</v>
      </c>
      <c r="M40" s="12">
        <v>0</v>
      </c>
      <c r="N40" s="12">
        <v>450</v>
      </c>
      <c r="O40" s="12">
        <v>196</v>
      </c>
      <c r="P40" s="12">
        <v>231</v>
      </c>
      <c r="Q40" s="12">
        <v>23</v>
      </c>
      <c r="R40" s="12">
        <v>1</v>
      </c>
      <c r="S40" s="12">
        <v>0</v>
      </c>
    </row>
    <row r="41" spans="1:19" x14ac:dyDescent="0.25">
      <c r="A41" s="2" t="str">
        <f>"142601"</f>
        <v>142601</v>
      </c>
      <c r="B41" s="2" t="s">
        <v>60</v>
      </c>
      <c r="C41" s="2" t="s">
        <v>61</v>
      </c>
      <c r="D41" s="2" t="s">
        <v>22</v>
      </c>
      <c r="E41" s="2">
        <v>2680</v>
      </c>
      <c r="F41" s="2">
        <v>2106</v>
      </c>
      <c r="G41" s="2">
        <v>2082</v>
      </c>
      <c r="H41" s="2">
        <v>24</v>
      </c>
      <c r="I41" s="2">
        <v>24</v>
      </c>
      <c r="J41" s="2">
        <v>20</v>
      </c>
      <c r="K41" s="2">
        <v>0</v>
      </c>
      <c r="L41" s="2">
        <v>4</v>
      </c>
      <c r="M41" s="2">
        <v>0</v>
      </c>
      <c r="N41" s="2">
        <v>27</v>
      </c>
      <c r="O41" s="2">
        <v>13</v>
      </c>
      <c r="P41" s="2">
        <v>10</v>
      </c>
      <c r="Q41" s="2">
        <v>4</v>
      </c>
      <c r="R41" s="2">
        <v>0</v>
      </c>
      <c r="S41" s="2">
        <v>0</v>
      </c>
    </row>
    <row r="42" spans="1:19" x14ac:dyDescent="0.25">
      <c r="A42" s="2" t="str">
        <f>"142602"</f>
        <v>142602</v>
      </c>
      <c r="B42" s="2" t="s">
        <v>62</v>
      </c>
      <c r="C42" s="2" t="s">
        <v>61</v>
      </c>
      <c r="D42" s="2" t="s">
        <v>22</v>
      </c>
      <c r="E42" s="2">
        <v>2692</v>
      </c>
      <c r="F42" s="2">
        <v>2266</v>
      </c>
      <c r="G42" s="2">
        <v>2240</v>
      </c>
      <c r="H42" s="2">
        <v>26</v>
      </c>
      <c r="I42" s="2">
        <v>26</v>
      </c>
      <c r="J42" s="2">
        <v>24</v>
      </c>
      <c r="K42" s="2">
        <v>0</v>
      </c>
      <c r="L42" s="2">
        <v>2</v>
      </c>
      <c r="M42" s="2">
        <v>0</v>
      </c>
      <c r="N42" s="2">
        <v>20</v>
      </c>
      <c r="O42" s="2">
        <v>10</v>
      </c>
      <c r="P42" s="2">
        <v>8</v>
      </c>
      <c r="Q42" s="2">
        <v>2</v>
      </c>
      <c r="R42" s="2">
        <v>0</v>
      </c>
      <c r="S42" s="2">
        <v>0</v>
      </c>
    </row>
    <row r="43" spans="1:19" x14ac:dyDescent="0.25">
      <c r="A43" s="2" t="str">
        <f>"142603"</f>
        <v>142603</v>
      </c>
      <c r="B43" s="2" t="s">
        <v>63</v>
      </c>
      <c r="C43" s="2" t="s">
        <v>61</v>
      </c>
      <c r="D43" s="2" t="s">
        <v>22</v>
      </c>
      <c r="E43" s="2">
        <v>8559</v>
      </c>
      <c r="F43" s="2">
        <v>6827</v>
      </c>
      <c r="G43" s="2">
        <v>6757</v>
      </c>
      <c r="H43" s="2">
        <v>70</v>
      </c>
      <c r="I43" s="2">
        <v>70</v>
      </c>
      <c r="J43" s="2">
        <v>67</v>
      </c>
      <c r="K43" s="2">
        <v>2</v>
      </c>
      <c r="L43" s="2">
        <v>1</v>
      </c>
      <c r="M43" s="2">
        <v>0</v>
      </c>
      <c r="N43" s="2">
        <v>41</v>
      </c>
      <c r="O43" s="2">
        <v>21</v>
      </c>
      <c r="P43" s="2">
        <v>19</v>
      </c>
      <c r="Q43" s="2">
        <v>1</v>
      </c>
      <c r="R43" s="2">
        <v>0</v>
      </c>
      <c r="S43" s="2">
        <v>0</v>
      </c>
    </row>
    <row r="44" spans="1:19" x14ac:dyDescent="0.25">
      <c r="A44" s="2" t="str">
        <f>"142604"</f>
        <v>142604</v>
      </c>
      <c r="B44" s="2" t="s">
        <v>64</v>
      </c>
      <c r="C44" s="2" t="s">
        <v>61</v>
      </c>
      <c r="D44" s="2" t="s">
        <v>22</v>
      </c>
      <c r="E44" s="2">
        <v>5071</v>
      </c>
      <c r="F44" s="2">
        <v>4082</v>
      </c>
      <c r="G44" s="2">
        <v>4042</v>
      </c>
      <c r="H44" s="2">
        <v>40</v>
      </c>
      <c r="I44" s="2">
        <v>40</v>
      </c>
      <c r="J44" s="2">
        <v>36</v>
      </c>
      <c r="K44" s="2">
        <v>0</v>
      </c>
      <c r="L44" s="2">
        <v>4</v>
      </c>
      <c r="M44" s="2">
        <v>0</v>
      </c>
      <c r="N44" s="2">
        <v>28</v>
      </c>
      <c r="O44" s="2">
        <v>12</v>
      </c>
      <c r="P44" s="2">
        <v>12</v>
      </c>
      <c r="Q44" s="2">
        <v>4</v>
      </c>
      <c r="R44" s="2">
        <v>0</v>
      </c>
      <c r="S44" s="2">
        <v>0</v>
      </c>
    </row>
    <row r="45" spans="1:19" x14ac:dyDescent="0.25">
      <c r="A45" s="2" t="str">
        <f>"142605"</f>
        <v>142605</v>
      </c>
      <c r="B45" s="2" t="s">
        <v>65</v>
      </c>
      <c r="C45" s="2" t="s">
        <v>61</v>
      </c>
      <c r="D45" s="2" t="s">
        <v>22</v>
      </c>
      <c r="E45" s="2">
        <v>5945</v>
      </c>
      <c r="F45" s="2">
        <v>4862</v>
      </c>
      <c r="G45" s="2">
        <v>4811</v>
      </c>
      <c r="H45" s="2">
        <v>51</v>
      </c>
      <c r="I45" s="2">
        <v>51</v>
      </c>
      <c r="J45" s="2">
        <v>51</v>
      </c>
      <c r="K45" s="2">
        <v>0</v>
      </c>
      <c r="L45" s="2">
        <v>0</v>
      </c>
      <c r="M45" s="2">
        <v>0</v>
      </c>
      <c r="N45" s="2">
        <v>32</v>
      </c>
      <c r="O45" s="2">
        <v>14</v>
      </c>
      <c r="P45" s="2">
        <v>18</v>
      </c>
      <c r="Q45" s="2">
        <v>0</v>
      </c>
      <c r="R45" s="2">
        <v>0</v>
      </c>
      <c r="S45" s="2">
        <v>0</v>
      </c>
    </row>
    <row r="46" spans="1:19" x14ac:dyDescent="0.25">
      <c r="A46" s="2" t="str">
        <f>"142606"</f>
        <v>142606</v>
      </c>
      <c r="B46" s="2" t="s">
        <v>66</v>
      </c>
      <c r="C46" s="2" t="s">
        <v>61</v>
      </c>
      <c r="D46" s="2" t="s">
        <v>22</v>
      </c>
      <c r="E46" s="2">
        <v>2645</v>
      </c>
      <c r="F46" s="2">
        <v>2143</v>
      </c>
      <c r="G46" s="2">
        <v>2098</v>
      </c>
      <c r="H46" s="2">
        <v>45</v>
      </c>
      <c r="I46" s="2">
        <v>45</v>
      </c>
      <c r="J46" s="2">
        <v>44</v>
      </c>
      <c r="K46" s="2">
        <v>1</v>
      </c>
      <c r="L46" s="2">
        <v>0</v>
      </c>
      <c r="M46" s="2">
        <v>0</v>
      </c>
      <c r="N46" s="2">
        <v>22</v>
      </c>
      <c r="O46" s="2">
        <v>6</v>
      </c>
      <c r="P46" s="2">
        <v>16</v>
      </c>
      <c r="Q46" s="2">
        <v>0</v>
      </c>
      <c r="R46" s="2">
        <v>0</v>
      </c>
      <c r="S46" s="2">
        <v>0</v>
      </c>
    </row>
    <row r="47" spans="1:19" x14ac:dyDescent="0.25">
      <c r="A47" s="2" t="str">
        <f>"142607"</f>
        <v>142607</v>
      </c>
      <c r="B47" s="2" t="s">
        <v>67</v>
      </c>
      <c r="C47" s="2" t="s">
        <v>61</v>
      </c>
      <c r="D47" s="2" t="s">
        <v>22</v>
      </c>
      <c r="E47" s="2">
        <v>3291</v>
      </c>
      <c r="F47" s="2">
        <v>2728</v>
      </c>
      <c r="G47" s="2">
        <v>2705</v>
      </c>
      <c r="H47" s="2">
        <v>23</v>
      </c>
      <c r="I47" s="2">
        <v>23</v>
      </c>
      <c r="J47" s="2">
        <v>21</v>
      </c>
      <c r="K47" s="2">
        <v>0</v>
      </c>
      <c r="L47" s="2">
        <v>2</v>
      </c>
      <c r="M47" s="2">
        <v>0</v>
      </c>
      <c r="N47" s="2">
        <v>27</v>
      </c>
      <c r="O47" s="2">
        <v>13</v>
      </c>
      <c r="P47" s="2">
        <v>12</v>
      </c>
      <c r="Q47" s="2">
        <v>2</v>
      </c>
      <c r="R47" s="2">
        <v>0</v>
      </c>
      <c r="S47" s="2">
        <v>0</v>
      </c>
    </row>
    <row r="48" spans="1:19" x14ac:dyDescent="0.25">
      <c r="A48" s="2" t="str">
        <f>"142608"</f>
        <v>142608</v>
      </c>
      <c r="B48" s="2" t="s">
        <v>68</v>
      </c>
      <c r="C48" s="2" t="s">
        <v>61</v>
      </c>
      <c r="D48" s="2" t="s">
        <v>22</v>
      </c>
      <c r="E48" s="2">
        <v>18128</v>
      </c>
      <c r="F48" s="2">
        <v>14126</v>
      </c>
      <c r="G48" s="2">
        <v>14080</v>
      </c>
      <c r="H48" s="2">
        <v>46</v>
      </c>
      <c r="I48" s="2">
        <v>46</v>
      </c>
      <c r="J48" s="2">
        <v>44</v>
      </c>
      <c r="K48" s="2">
        <v>1</v>
      </c>
      <c r="L48" s="2">
        <v>1</v>
      </c>
      <c r="M48" s="2">
        <v>0</v>
      </c>
      <c r="N48" s="2">
        <v>86</v>
      </c>
      <c r="O48" s="2">
        <v>38</v>
      </c>
      <c r="P48" s="2">
        <v>47</v>
      </c>
      <c r="Q48" s="2">
        <v>1</v>
      </c>
      <c r="R48" s="2">
        <v>0</v>
      </c>
      <c r="S48" s="2">
        <v>0</v>
      </c>
    </row>
    <row r="49" spans="1:19" x14ac:dyDescent="0.25">
      <c r="A49" s="2" t="str">
        <f>"142609"</f>
        <v>142609</v>
      </c>
      <c r="B49" s="2" t="s">
        <v>69</v>
      </c>
      <c r="C49" s="2" t="s">
        <v>61</v>
      </c>
      <c r="D49" s="2" t="s">
        <v>22</v>
      </c>
      <c r="E49" s="2">
        <v>7814</v>
      </c>
      <c r="F49" s="2">
        <v>6092</v>
      </c>
      <c r="G49" s="2">
        <v>6055</v>
      </c>
      <c r="H49" s="2">
        <v>37</v>
      </c>
      <c r="I49" s="2">
        <v>37</v>
      </c>
      <c r="J49" s="2">
        <v>35</v>
      </c>
      <c r="K49" s="2">
        <v>2</v>
      </c>
      <c r="L49" s="2">
        <v>0</v>
      </c>
      <c r="M49" s="2">
        <v>0</v>
      </c>
      <c r="N49" s="2">
        <v>33</v>
      </c>
      <c r="O49" s="2">
        <v>12</v>
      </c>
      <c r="P49" s="2">
        <v>21</v>
      </c>
      <c r="Q49" s="2">
        <v>0</v>
      </c>
      <c r="R49" s="2">
        <v>0</v>
      </c>
      <c r="S49" s="2">
        <v>0</v>
      </c>
    </row>
    <row r="50" spans="1:19" x14ac:dyDescent="0.25">
      <c r="A50" s="2" t="str">
        <f>"142610"</f>
        <v>142610</v>
      </c>
      <c r="B50" s="2" t="s">
        <v>70</v>
      </c>
      <c r="C50" s="2" t="s">
        <v>61</v>
      </c>
      <c r="D50" s="2" t="s">
        <v>22</v>
      </c>
      <c r="E50" s="2">
        <v>4710</v>
      </c>
      <c r="F50" s="2">
        <v>3748</v>
      </c>
      <c r="G50" s="2">
        <v>3714</v>
      </c>
      <c r="H50" s="2">
        <v>34</v>
      </c>
      <c r="I50" s="2">
        <v>34</v>
      </c>
      <c r="J50" s="2">
        <v>33</v>
      </c>
      <c r="K50" s="2">
        <v>0</v>
      </c>
      <c r="L50" s="2">
        <v>1</v>
      </c>
      <c r="M50" s="2">
        <v>0</v>
      </c>
      <c r="N50" s="2">
        <v>24</v>
      </c>
      <c r="O50" s="2">
        <v>8</v>
      </c>
      <c r="P50" s="2">
        <v>15</v>
      </c>
      <c r="Q50" s="2">
        <v>1</v>
      </c>
      <c r="R50" s="2">
        <v>0</v>
      </c>
      <c r="S50" s="2">
        <v>0</v>
      </c>
    </row>
    <row r="51" spans="1:19" x14ac:dyDescent="0.25">
      <c r="A51" s="2" t="str">
        <f>"142611"</f>
        <v>142611</v>
      </c>
      <c r="B51" s="2" t="s">
        <v>71</v>
      </c>
      <c r="C51" s="2" t="s">
        <v>61</v>
      </c>
      <c r="D51" s="2" t="s">
        <v>22</v>
      </c>
      <c r="E51" s="2">
        <v>5864</v>
      </c>
      <c r="F51" s="2">
        <v>4621</v>
      </c>
      <c r="G51" s="2">
        <v>4593</v>
      </c>
      <c r="H51" s="2">
        <v>28</v>
      </c>
      <c r="I51" s="2">
        <v>28</v>
      </c>
      <c r="J51" s="2">
        <v>28</v>
      </c>
      <c r="K51" s="2">
        <v>0</v>
      </c>
      <c r="L51" s="2">
        <v>0</v>
      </c>
      <c r="M51" s="2">
        <v>0</v>
      </c>
      <c r="N51" s="2">
        <v>32</v>
      </c>
      <c r="O51" s="2">
        <v>15</v>
      </c>
      <c r="P51" s="2">
        <v>17</v>
      </c>
      <c r="Q51" s="2">
        <v>0</v>
      </c>
      <c r="R51" s="2">
        <v>0</v>
      </c>
      <c r="S51" s="2">
        <v>0</v>
      </c>
    </row>
    <row r="52" spans="1:19" x14ac:dyDescent="0.25">
      <c r="A52" s="2" t="str">
        <f>"142612"</f>
        <v>142612</v>
      </c>
      <c r="B52" s="2" t="s">
        <v>72</v>
      </c>
      <c r="C52" s="2" t="s">
        <v>61</v>
      </c>
      <c r="D52" s="2" t="s">
        <v>22</v>
      </c>
      <c r="E52" s="2">
        <v>4456</v>
      </c>
      <c r="F52" s="2">
        <v>3630</v>
      </c>
      <c r="G52" s="2">
        <v>3599</v>
      </c>
      <c r="H52" s="2">
        <v>31</v>
      </c>
      <c r="I52" s="2">
        <v>32</v>
      </c>
      <c r="J52" s="2">
        <v>29</v>
      </c>
      <c r="K52" s="2">
        <v>0</v>
      </c>
      <c r="L52" s="2">
        <v>3</v>
      </c>
      <c r="M52" s="2">
        <v>0</v>
      </c>
      <c r="N52" s="2">
        <v>21</v>
      </c>
      <c r="O52" s="2">
        <v>8</v>
      </c>
      <c r="P52" s="2">
        <v>10</v>
      </c>
      <c r="Q52" s="2">
        <v>3</v>
      </c>
      <c r="R52" s="2">
        <v>1</v>
      </c>
      <c r="S52" s="2">
        <v>0</v>
      </c>
    </row>
    <row r="53" spans="1:19" x14ac:dyDescent="0.25">
      <c r="A53" s="2" t="str">
        <f>"142613"</f>
        <v>142613</v>
      </c>
      <c r="B53" s="2" t="s">
        <v>73</v>
      </c>
      <c r="C53" s="2" t="s">
        <v>61</v>
      </c>
      <c r="D53" s="2" t="s">
        <v>22</v>
      </c>
      <c r="E53" s="2">
        <v>10210</v>
      </c>
      <c r="F53" s="2">
        <v>7987</v>
      </c>
      <c r="G53" s="2">
        <v>7951</v>
      </c>
      <c r="H53" s="2">
        <v>36</v>
      </c>
      <c r="I53" s="2">
        <v>36</v>
      </c>
      <c r="J53" s="2">
        <v>31</v>
      </c>
      <c r="K53" s="2">
        <v>0</v>
      </c>
      <c r="L53" s="2">
        <v>5</v>
      </c>
      <c r="M53" s="2">
        <v>0</v>
      </c>
      <c r="N53" s="2">
        <v>57</v>
      </c>
      <c r="O53" s="2">
        <v>26</v>
      </c>
      <c r="P53" s="2">
        <v>26</v>
      </c>
      <c r="Q53" s="2">
        <v>5</v>
      </c>
      <c r="R53" s="2">
        <v>0</v>
      </c>
      <c r="S53" s="2">
        <v>0</v>
      </c>
    </row>
    <row r="54" spans="1:19" x14ac:dyDescent="0.25">
      <c r="A54" s="13" t="s">
        <v>74</v>
      </c>
      <c r="B54" s="13"/>
      <c r="C54" s="13"/>
      <c r="D54" s="13"/>
      <c r="E54" s="12">
        <v>54980</v>
      </c>
      <c r="F54" s="12">
        <v>45302</v>
      </c>
      <c r="G54" s="12">
        <v>44962</v>
      </c>
      <c r="H54" s="12">
        <v>340</v>
      </c>
      <c r="I54" s="12">
        <v>340</v>
      </c>
      <c r="J54" s="12">
        <v>279</v>
      </c>
      <c r="K54" s="12">
        <v>12</v>
      </c>
      <c r="L54" s="12">
        <v>49</v>
      </c>
      <c r="M54" s="12">
        <v>0</v>
      </c>
      <c r="N54" s="12">
        <v>501</v>
      </c>
      <c r="O54" s="12">
        <v>127</v>
      </c>
      <c r="P54" s="12">
        <v>325</v>
      </c>
      <c r="Q54" s="12">
        <v>49</v>
      </c>
      <c r="R54" s="12">
        <v>0</v>
      </c>
      <c r="S54" s="12">
        <v>0</v>
      </c>
    </row>
    <row r="55" spans="1:19" x14ac:dyDescent="0.25">
      <c r="A55" s="2" t="str">
        <f>"142901"</f>
        <v>142901</v>
      </c>
      <c r="B55" s="2" t="s">
        <v>75</v>
      </c>
      <c r="C55" s="2" t="s">
        <v>76</v>
      </c>
      <c r="D55" s="2" t="s">
        <v>22</v>
      </c>
      <c r="E55" s="2">
        <v>18794</v>
      </c>
      <c r="F55" s="2">
        <v>15365</v>
      </c>
      <c r="G55" s="2">
        <v>15246</v>
      </c>
      <c r="H55" s="2">
        <v>119</v>
      </c>
      <c r="I55" s="2">
        <v>119</v>
      </c>
      <c r="J55" s="2">
        <v>67</v>
      </c>
      <c r="K55" s="2">
        <v>11</v>
      </c>
      <c r="L55" s="2">
        <v>41</v>
      </c>
      <c r="M55" s="2">
        <v>0</v>
      </c>
      <c r="N55" s="2">
        <v>189</v>
      </c>
      <c r="O55" s="2">
        <v>22</v>
      </c>
      <c r="P55" s="2">
        <v>126</v>
      </c>
      <c r="Q55" s="2">
        <v>41</v>
      </c>
      <c r="R55" s="2">
        <v>0</v>
      </c>
      <c r="S55" s="2">
        <v>0</v>
      </c>
    </row>
    <row r="56" spans="1:19" x14ac:dyDescent="0.25">
      <c r="A56" s="2" t="str">
        <f>"142902"</f>
        <v>142902</v>
      </c>
      <c r="B56" s="2" t="s">
        <v>77</v>
      </c>
      <c r="C56" s="2" t="s">
        <v>76</v>
      </c>
      <c r="D56" s="2" t="s">
        <v>22</v>
      </c>
      <c r="E56" s="2">
        <v>3771</v>
      </c>
      <c r="F56" s="2">
        <v>3026</v>
      </c>
      <c r="G56" s="2">
        <v>2979</v>
      </c>
      <c r="H56" s="2">
        <v>47</v>
      </c>
      <c r="I56" s="2">
        <v>47</v>
      </c>
      <c r="J56" s="2">
        <v>47</v>
      </c>
      <c r="K56" s="2">
        <v>0</v>
      </c>
      <c r="L56" s="2">
        <v>0</v>
      </c>
      <c r="M56" s="2">
        <v>0</v>
      </c>
      <c r="N56" s="2">
        <v>24</v>
      </c>
      <c r="O56" s="2">
        <v>11</v>
      </c>
      <c r="P56" s="2">
        <v>13</v>
      </c>
      <c r="Q56" s="2">
        <v>0</v>
      </c>
      <c r="R56" s="2">
        <v>0</v>
      </c>
      <c r="S56" s="2">
        <v>0</v>
      </c>
    </row>
    <row r="57" spans="1:19" x14ac:dyDescent="0.25">
      <c r="A57" s="2" t="str">
        <f>"142903"</f>
        <v>142903</v>
      </c>
      <c r="B57" s="2" t="s">
        <v>78</v>
      </c>
      <c r="C57" s="2" t="s">
        <v>76</v>
      </c>
      <c r="D57" s="2" t="s">
        <v>22</v>
      </c>
      <c r="E57" s="2">
        <v>2272</v>
      </c>
      <c r="F57" s="2">
        <v>1932</v>
      </c>
      <c r="G57" s="2">
        <v>1915</v>
      </c>
      <c r="H57" s="2">
        <v>17</v>
      </c>
      <c r="I57" s="2">
        <v>17</v>
      </c>
      <c r="J57" s="2">
        <v>17</v>
      </c>
      <c r="K57" s="2">
        <v>0</v>
      </c>
      <c r="L57" s="2">
        <v>0</v>
      </c>
      <c r="M57" s="2">
        <v>0</v>
      </c>
      <c r="N57" s="2">
        <v>15</v>
      </c>
      <c r="O57" s="2">
        <v>3</v>
      </c>
      <c r="P57" s="2">
        <v>12</v>
      </c>
      <c r="Q57" s="2">
        <v>0</v>
      </c>
      <c r="R57" s="2">
        <v>0</v>
      </c>
      <c r="S57" s="2">
        <v>0</v>
      </c>
    </row>
    <row r="58" spans="1:19" x14ac:dyDescent="0.25">
      <c r="A58" s="2" t="str">
        <f>"142904"</f>
        <v>142904</v>
      </c>
      <c r="B58" s="2" t="s">
        <v>79</v>
      </c>
      <c r="C58" s="2" t="s">
        <v>76</v>
      </c>
      <c r="D58" s="2" t="s">
        <v>22</v>
      </c>
      <c r="E58" s="2">
        <v>4655</v>
      </c>
      <c r="F58" s="2">
        <v>3873</v>
      </c>
      <c r="G58" s="2">
        <v>3835</v>
      </c>
      <c r="H58" s="2">
        <v>38</v>
      </c>
      <c r="I58" s="2">
        <v>38</v>
      </c>
      <c r="J58" s="2">
        <v>34</v>
      </c>
      <c r="K58" s="2">
        <v>0</v>
      </c>
      <c r="L58" s="2">
        <v>4</v>
      </c>
      <c r="M58" s="2">
        <v>0</v>
      </c>
      <c r="N58" s="2">
        <v>76</v>
      </c>
      <c r="O58" s="2">
        <v>42</v>
      </c>
      <c r="P58" s="2">
        <v>30</v>
      </c>
      <c r="Q58" s="2">
        <v>4</v>
      </c>
      <c r="R58" s="2">
        <v>0</v>
      </c>
      <c r="S58" s="2">
        <v>0</v>
      </c>
    </row>
    <row r="59" spans="1:19" x14ac:dyDescent="0.25">
      <c r="A59" s="2" t="str">
        <f>"142905"</f>
        <v>142905</v>
      </c>
      <c r="B59" s="2" t="s">
        <v>80</v>
      </c>
      <c r="C59" s="2" t="s">
        <v>76</v>
      </c>
      <c r="D59" s="2" t="s">
        <v>22</v>
      </c>
      <c r="E59" s="2">
        <v>6206</v>
      </c>
      <c r="F59" s="2">
        <v>5165</v>
      </c>
      <c r="G59" s="2">
        <v>5148</v>
      </c>
      <c r="H59" s="2">
        <v>17</v>
      </c>
      <c r="I59" s="2">
        <v>17</v>
      </c>
      <c r="J59" s="2">
        <v>17</v>
      </c>
      <c r="K59" s="2">
        <v>0</v>
      </c>
      <c r="L59" s="2">
        <v>0</v>
      </c>
      <c r="M59" s="2">
        <v>0</v>
      </c>
      <c r="N59" s="2">
        <v>49</v>
      </c>
      <c r="O59" s="2">
        <v>14</v>
      </c>
      <c r="P59" s="2">
        <v>35</v>
      </c>
      <c r="Q59" s="2">
        <v>0</v>
      </c>
      <c r="R59" s="2">
        <v>0</v>
      </c>
      <c r="S59" s="2">
        <v>0</v>
      </c>
    </row>
    <row r="60" spans="1:19" x14ac:dyDescent="0.25">
      <c r="A60" s="2" t="str">
        <f>"142906"</f>
        <v>142906</v>
      </c>
      <c r="B60" s="2" t="s">
        <v>81</v>
      </c>
      <c r="C60" s="2" t="s">
        <v>76</v>
      </c>
      <c r="D60" s="2" t="s">
        <v>22</v>
      </c>
      <c r="E60" s="2">
        <v>5324</v>
      </c>
      <c r="F60" s="2">
        <v>4403</v>
      </c>
      <c r="G60" s="2">
        <v>4379</v>
      </c>
      <c r="H60" s="2">
        <v>24</v>
      </c>
      <c r="I60" s="2">
        <v>24</v>
      </c>
      <c r="J60" s="2">
        <v>21</v>
      </c>
      <c r="K60" s="2">
        <v>0</v>
      </c>
      <c r="L60" s="2">
        <v>3</v>
      </c>
      <c r="M60" s="2">
        <v>0</v>
      </c>
      <c r="N60" s="2">
        <v>40</v>
      </c>
      <c r="O60" s="2">
        <v>13</v>
      </c>
      <c r="P60" s="2">
        <v>24</v>
      </c>
      <c r="Q60" s="2">
        <v>3</v>
      </c>
      <c r="R60" s="2">
        <v>0</v>
      </c>
      <c r="S60" s="2">
        <v>0</v>
      </c>
    </row>
    <row r="61" spans="1:19" x14ac:dyDescent="0.25">
      <c r="A61" s="2" t="str">
        <f>"142907"</f>
        <v>142907</v>
      </c>
      <c r="B61" s="2" t="s">
        <v>82</v>
      </c>
      <c r="C61" s="2" t="s">
        <v>76</v>
      </c>
      <c r="D61" s="2" t="s">
        <v>22</v>
      </c>
      <c r="E61" s="2">
        <v>3788</v>
      </c>
      <c r="F61" s="2">
        <v>3135</v>
      </c>
      <c r="G61" s="2">
        <v>3116</v>
      </c>
      <c r="H61" s="2">
        <v>19</v>
      </c>
      <c r="I61" s="2">
        <v>19</v>
      </c>
      <c r="J61" s="2">
        <v>19</v>
      </c>
      <c r="K61" s="2">
        <v>0</v>
      </c>
      <c r="L61" s="2">
        <v>0</v>
      </c>
      <c r="M61" s="2">
        <v>0</v>
      </c>
      <c r="N61" s="2">
        <v>19</v>
      </c>
      <c r="O61" s="2">
        <v>4</v>
      </c>
      <c r="P61" s="2">
        <v>15</v>
      </c>
      <c r="Q61" s="2">
        <v>0</v>
      </c>
      <c r="R61" s="2">
        <v>0</v>
      </c>
      <c r="S61" s="2">
        <v>0</v>
      </c>
    </row>
    <row r="62" spans="1:19" x14ac:dyDescent="0.25">
      <c r="A62" s="2" t="str">
        <f>"142908"</f>
        <v>142908</v>
      </c>
      <c r="B62" s="2" t="s">
        <v>83</v>
      </c>
      <c r="C62" s="2" t="s">
        <v>76</v>
      </c>
      <c r="D62" s="2" t="s">
        <v>22</v>
      </c>
      <c r="E62" s="2">
        <v>6102</v>
      </c>
      <c r="F62" s="2">
        <v>4970</v>
      </c>
      <c r="G62" s="2">
        <v>4928</v>
      </c>
      <c r="H62" s="2">
        <v>42</v>
      </c>
      <c r="I62" s="2">
        <v>42</v>
      </c>
      <c r="J62" s="2">
        <v>41</v>
      </c>
      <c r="K62" s="2">
        <v>0</v>
      </c>
      <c r="L62" s="2">
        <v>1</v>
      </c>
      <c r="M62" s="2">
        <v>0</v>
      </c>
      <c r="N62" s="2">
        <v>57</v>
      </c>
      <c r="O62" s="2">
        <v>13</v>
      </c>
      <c r="P62" s="2">
        <v>43</v>
      </c>
      <c r="Q62" s="2">
        <v>1</v>
      </c>
      <c r="R62" s="2">
        <v>0</v>
      </c>
      <c r="S62" s="2">
        <v>0</v>
      </c>
    </row>
    <row r="63" spans="1:19" x14ac:dyDescent="0.25">
      <c r="A63" s="2" t="str">
        <f>"142909"</f>
        <v>142909</v>
      </c>
      <c r="B63" s="2" t="s">
        <v>84</v>
      </c>
      <c r="C63" s="2" t="s">
        <v>76</v>
      </c>
      <c r="D63" s="2" t="s">
        <v>22</v>
      </c>
      <c r="E63" s="2">
        <v>4068</v>
      </c>
      <c r="F63" s="2">
        <v>3433</v>
      </c>
      <c r="G63" s="2">
        <v>3416</v>
      </c>
      <c r="H63" s="2">
        <v>17</v>
      </c>
      <c r="I63" s="2">
        <v>17</v>
      </c>
      <c r="J63" s="2">
        <v>16</v>
      </c>
      <c r="K63" s="2">
        <v>1</v>
      </c>
      <c r="L63" s="2">
        <v>0</v>
      </c>
      <c r="M63" s="2">
        <v>0</v>
      </c>
      <c r="N63" s="2">
        <v>32</v>
      </c>
      <c r="O63" s="2">
        <v>5</v>
      </c>
      <c r="P63" s="2">
        <v>27</v>
      </c>
      <c r="Q63" s="2">
        <v>0</v>
      </c>
      <c r="R63" s="2">
        <v>0</v>
      </c>
      <c r="S63" s="2">
        <v>0</v>
      </c>
    </row>
    <row r="64" spans="1:19" x14ac:dyDescent="0.25">
      <c r="A64" s="13" t="s">
        <v>85</v>
      </c>
      <c r="B64" s="13"/>
      <c r="C64" s="13"/>
      <c r="D64" s="13"/>
      <c r="E64" s="12">
        <v>66586</v>
      </c>
      <c r="F64" s="12">
        <v>53942</v>
      </c>
      <c r="G64" s="12">
        <v>53627</v>
      </c>
      <c r="H64" s="12">
        <v>315</v>
      </c>
      <c r="I64" s="12">
        <v>315</v>
      </c>
      <c r="J64" s="12">
        <v>300</v>
      </c>
      <c r="K64" s="12">
        <v>3</v>
      </c>
      <c r="L64" s="12">
        <v>12</v>
      </c>
      <c r="M64" s="12">
        <v>0</v>
      </c>
      <c r="N64" s="12">
        <v>393</v>
      </c>
      <c r="O64" s="12">
        <v>134</v>
      </c>
      <c r="P64" s="12">
        <v>247</v>
      </c>
      <c r="Q64" s="12">
        <v>12</v>
      </c>
      <c r="R64" s="12">
        <v>0</v>
      </c>
      <c r="S64" s="12">
        <v>0</v>
      </c>
    </row>
    <row r="65" spans="1:19" x14ac:dyDescent="0.25">
      <c r="A65" s="2" t="str">
        <f>"143301"</f>
        <v>143301</v>
      </c>
      <c r="B65" s="2" t="s">
        <v>86</v>
      </c>
      <c r="C65" s="2" t="s">
        <v>87</v>
      </c>
      <c r="D65" s="2" t="s">
        <v>22</v>
      </c>
      <c r="E65" s="2">
        <v>12804</v>
      </c>
      <c r="F65" s="2">
        <v>10444</v>
      </c>
      <c r="G65" s="2">
        <v>10412</v>
      </c>
      <c r="H65" s="2">
        <v>32</v>
      </c>
      <c r="I65" s="2">
        <v>32</v>
      </c>
      <c r="J65" s="2">
        <v>29</v>
      </c>
      <c r="K65" s="2">
        <v>2</v>
      </c>
      <c r="L65" s="2">
        <v>1</v>
      </c>
      <c r="M65" s="2">
        <v>0</v>
      </c>
      <c r="N65" s="2">
        <v>74</v>
      </c>
      <c r="O65" s="2">
        <v>20</v>
      </c>
      <c r="P65" s="2">
        <v>53</v>
      </c>
      <c r="Q65" s="2">
        <v>1</v>
      </c>
      <c r="R65" s="2">
        <v>0</v>
      </c>
      <c r="S65" s="2">
        <v>0</v>
      </c>
    </row>
    <row r="66" spans="1:19" x14ac:dyDescent="0.25">
      <c r="A66" s="2" t="str">
        <f>"143302"</f>
        <v>143302</v>
      </c>
      <c r="B66" s="2" t="s">
        <v>88</v>
      </c>
      <c r="C66" s="2" t="s">
        <v>87</v>
      </c>
      <c r="D66" s="2" t="s">
        <v>22</v>
      </c>
      <c r="E66" s="2">
        <v>4493</v>
      </c>
      <c r="F66" s="2">
        <v>3605</v>
      </c>
      <c r="G66" s="2">
        <v>3586</v>
      </c>
      <c r="H66" s="2">
        <v>19</v>
      </c>
      <c r="I66" s="2">
        <v>19</v>
      </c>
      <c r="J66" s="2">
        <v>17</v>
      </c>
      <c r="K66" s="2">
        <v>1</v>
      </c>
      <c r="L66" s="2">
        <v>1</v>
      </c>
      <c r="M66" s="2">
        <v>0</v>
      </c>
      <c r="N66" s="2">
        <v>11</v>
      </c>
      <c r="O66" s="2">
        <v>3</v>
      </c>
      <c r="P66" s="2">
        <v>7</v>
      </c>
      <c r="Q66" s="2">
        <v>1</v>
      </c>
      <c r="R66" s="2">
        <v>0</v>
      </c>
      <c r="S66" s="2">
        <v>0</v>
      </c>
    </row>
    <row r="67" spans="1:19" x14ac:dyDescent="0.25">
      <c r="A67" s="2" t="str">
        <f>"143303"</f>
        <v>143303</v>
      </c>
      <c r="B67" s="2" t="s">
        <v>89</v>
      </c>
      <c r="C67" s="2" t="s">
        <v>87</v>
      </c>
      <c r="D67" s="2" t="s">
        <v>22</v>
      </c>
      <c r="E67" s="2">
        <v>6290</v>
      </c>
      <c r="F67" s="2">
        <v>5099</v>
      </c>
      <c r="G67" s="2">
        <v>5068</v>
      </c>
      <c r="H67" s="2">
        <v>31</v>
      </c>
      <c r="I67" s="2">
        <v>31</v>
      </c>
      <c r="J67" s="2">
        <v>30</v>
      </c>
      <c r="K67" s="2">
        <v>0</v>
      </c>
      <c r="L67" s="2">
        <v>1</v>
      </c>
      <c r="M67" s="2">
        <v>0</v>
      </c>
      <c r="N67" s="2">
        <v>55</v>
      </c>
      <c r="O67" s="2">
        <v>20</v>
      </c>
      <c r="P67" s="2">
        <v>34</v>
      </c>
      <c r="Q67" s="2">
        <v>1</v>
      </c>
      <c r="R67" s="2">
        <v>0</v>
      </c>
      <c r="S67" s="2">
        <v>0</v>
      </c>
    </row>
    <row r="68" spans="1:19" x14ac:dyDescent="0.25">
      <c r="A68" s="2" t="str">
        <f>"143304"</f>
        <v>143304</v>
      </c>
      <c r="B68" s="2" t="s">
        <v>90</v>
      </c>
      <c r="C68" s="2" t="s">
        <v>87</v>
      </c>
      <c r="D68" s="2" t="s">
        <v>22</v>
      </c>
      <c r="E68" s="2">
        <v>7486</v>
      </c>
      <c r="F68" s="2">
        <v>6081</v>
      </c>
      <c r="G68" s="2">
        <v>6072</v>
      </c>
      <c r="H68" s="2">
        <v>9</v>
      </c>
      <c r="I68" s="2">
        <v>9</v>
      </c>
      <c r="J68" s="2">
        <v>9</v>
      </c>
      <c r="K68" s="2">
        <v>0</v>
      </c>
      <c r="L68" s="2">
        <v>0</v>
      </c>
      <c r="M68" s="2">
        <v>0</v>
      </c>
      <c r="N68" s="2">
        <v>42</v>
      </c>
      <c r="O68" s="2">
        <v>13</v>
      </c>
      <c r="P68" s="2">
        <v>29</v>
      </c>
      <c r="Q68" s="2">
        <v>0</v>
      </c>
      <c r="R68" s="2">
        <v>0</v>
      </c>
      <c r="S68" s="2">
        <v>0</v>
      </c>
    </row>
    <row r="69" spans="1:19" x14ac:dyDescent="0.25">
      <c r="A69" s="2" t="str">
        <f>"143305"</f>
        <v>143305</v>
      </c>
      <c r="B69" s="2" t="s">
        <v>91</v>
      </c>
      <c r="C69" s="2" t="s">
        <v>87</v>
      </c>
      <c r="D69" s="2" t="s">
        <v>22</v>
      </c>
      <c r="E69" s="2">
        <v>17828</v>
      </c>
      <c r="F69" s="2">
        <v>14238</v>
      </c>
      <c r="G69" s="2">
        <v>14125</v>
      </c>
      <c r="H69" s="2">
        <v>113</v>
      </c>
      <c r="I69" s="2">
        <v>113</v>
      </c>
      <c r="J69" s="2">
        <v>107</v>
      </c>
      <c r="K69" s="2">
        <v>0</v>
      </c>
      <c r="L69" s="2">
        <v>6</v>
      </c>
      <c r="M69" s="2">
        <v>0</v>
      </c>
      <c r="N69" s="2">
        <v>110</v>
      </c>
      <c r="O69" s="2">
        <v>41</v>
      </c>
      <c r="P69" s="2">
        <v>63</v>
      </c>
      <c r="Q69" s="2">
        <v>6</v>
      </c>
      <c r="R69" s="2">
        <v>0</v>
      </c>
      <c r="S69" s="2">
        <v>0</v>
      </c>
    </row>
    <row r="70" spans="1:19" x14ac:dyDescent="0.25">
      <c r="A70" s="2" t="str">
        <f>"143306"</f>
        <v>143306</v>
      </c>
      <c r="B70" s="2" t="s">
        <v>92</v>
      </c>
      <c r="C70" s="2" t="s">
        <v>87</v>
      </c>
      <c r="D70" s="2" t="s">
        <v>22</v>
      </c>
      <c r="E70" s="2">
        <v>3967</v>
      </c>
      <c r="F70" s="2">
        <v>3290</v>
      </c>
      <c r="G70" s="2">
        <v>3275</v>
      </c>
      <c r="H70" s="2">
        <v>15</v>
      </c>
      <c r="I70" s="2">
        <v>15</v>
      </c>
      <c r="J70" s="2">
        <v>15</v>
      </c>
      <c r="K70" s="2">
        <v>0</v>
      </c>
      <c r="L70" s="2">
        <v>0</v>
      </c>
      <c r="M70" s="2">
        <v>0</v>
      </c>
      <c r="N70" s="2">
        <v>18</v>
      </c>
      <c r="O70" s="2">
        <v>7</v>
      </c>
      <c r="P70" s="2">
        <v>11</v>
      </c>
      <c r="Q70" s="2">
        <v>0</v>
      </c>
      <c r="R70" s="2">
        <v>0</v>
      </c>
      <c r="S70" s="2">
        <v>0</v>
      </c>
    </row>
    <row r="71" spans="1:19" x14ac:dyDescent="0.25">
      <c r="A71" s="2" t="str">
        <f>"143307"</f>
        <v>143307</v>
      </c>
      <c r="B71" s="2" t="s">
        <v>93</v>
      </c>
      <c r="C71" s="2" t="s">
        <v>87</v>
      </c>
      <c r="D71" s="2" t="s">
        <v>22</v>
      </c>
      <c r="E71" s="2">
        <v>5949</v>
      </c>
      <c r="F71" s="2">
        <v>4818</v>
      </c>
      <c r="G71" s="2">
        <v>4763</v>
      </c>
      <c r="H71" s="2">
        <v>55</v>
      </c>
      <c r="I71" s="2">
        <v>55</v>
      </c>
      <c r="J71" s="2">
        <v>53</v>
      </c>
      <c r="K71" s="2">
        <v>0</v>
      </c>
      <c r="L71" s="2">
        <v>2</v>
      </c>
      <c r="M71" s="2">
        <v>0</v>
      </c>
      <c r="N71" s="2">
        <v>34</v>
      </c>
      <c r="O71" s="2">
        <v>15</v>
      </c>
      <c r="P71" s="2">
        <v>17</v>
      </c>
      <c r="Q71" s="2">
        <v>2</v>
      </c>
      <c r="R71" s="2">
        <v>0</v>
      </c>
      <c r="S71" s="2">
        <v>0</v>
      </c>
    </row>
    <row r="72" spans="1:19" x14ac:dyDescent="0.25">
      <c r="A72" s="2" t="str">
        <f>"143308"</f>
        <v>143308</v>
      </c>
      <c r="B72" s="2" t="s">
        <v>94</v>
      </c>
      <c r="C72" s="2" t="s">
        <v>87</v>
      </c>
      <c r="D72" s="2" t="s">
        <v>22</v>
      </c>
      <c r="E72" s="2">
        <v>4971</v>
      </c>
      <c r="F72" s="2">
        <v>4044</v>
      </c>
      <c r="G72" s="2">
        <v>4031</v>
      </c>
      <c r="H72" s="2">
        <v>13</v>
      </c>
      <c r="I72" s="2">
        <v>13</v>
      </c>
      <c r="J72" s="2">
        <v>12</v>
      </c>
      <c r="K72" s="2">
        <v>0</v>
      </c>
      <c r="L72" s="2">
        <v>1</v>
      </c>
      <c r="M72" s="2">
        <v>0</v>
      </c>
      <c r="N72" s="2">
        <v>29</v>
      </c>
      <c r="O72" s="2">
        <v>9</v>
      </c>
      <c r="P72" s="2">
        <v>19</v>
      </c>
      <c r="Q72" s="2">
        <v>1</v>
      </c>
      <c r="R72" s="2">
        <v>0</v>
      </c>
      <c r="S72" s="2">
        <v>0</v>
      </c>
    </row>
    <row r="73" spans="1:19" x14ac:dyDescent="0.25">
      <c r="A73" s="2" t="str">
        <f>"143309"</f>
        <v>143309</v>
      </c>
      <c r="B73" s="2" t="s">
        <v>95</v>
      </c>
      <c r="C73" s="2" t="s">
        <v>87</v>
      </c>
      <c r="D73" s="2" t="s">
        <v>22</v>
      </c>
      <c r="E73" s="2">
        <v>2798</v>
      </c>
      <c r="F73" s="2">
        <v>2323</v>
      </c>
      <c r="G73" s="2">
        <v>2295</v>
      </c>
      <c r="H73" s="2">
        <v>28</v>
      </c>
      <c r="I73" s="2">
        <v>28</v>
      </c>
      <c r="J73" s="2">
        <v>28</v>
      </c>
      <c r="K73" s="2">
        <v>0</v>
      </c>
      <c r="L73" s="2">
        <v>0</v>
      </c>
      <c r="M73" s="2">
        <v>0</v>
      </c>
      <c r="N73" s="2">
        <v>20</v>
      </c>
      <c r="O73" s="2">
        <v>6</v>
      </c>
      <c r="P73" s="2">
        <v>14</v>
      </c>
      <c r="Q73" s="2">
        <v>0</v>
      </c>
      <c r="R73" s="2">
        <v>0</v>
      </c>
      <c r="S73" s="2">
        <v>0</v>
      </c>
    </row>
    <row r="74" spans="1:19" x14ac:dyDescent="0.25">
      <c r="A74" s="13" t="s">
        <v>96</v>
      </c>
      <c r="B74" s="13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5">
      <c r="A75" s="2" t="str">
        <f>"146401"</f>
        <v>146401</v>
      </c>
      <c r="B75" s="2" t="s">
        <v>97</v>
      </c>
      <c r="C75" s="2" t="s">
        <v>22</v>
      </c>
      <c r="D75" s="2" t="s">
        <v>22</v>
      </c>
      <c r="E75" s="2">
        <v>74077</v>
      </c>
      <c r="F75" s="2">
        <v>59320</v>
      </c>
      <c r="G75" s="2">
        <v>58994</v>
      </c>
      <c r="H75" s="2">
        <v>326</v>
      </c>
      <c r="I75" s="2">
        <v>324</v>
      </c>
      <c r="J75" s="2">
        <v>239</v>
      </c>
      <c r="K75" s="2">
        <v>2</v>
      </c>
      <c r="L75" s="2">
        <v>83</v>
      </c>
      <c r="M75" s="2">
        <v>2</v>
      </c>
      <c r="N75" s="2">
        <v>783</v>
      </c>
      <c r="O75" s="2">
        <v>176</v>
      </c>
      <c r="P75" s="2">
        <v>524</v>
      </c>
      <c r="Q75" s="2">
        <v>83</v>
      </c>
      <c r="R75" s="2">
        <v>0</v>
      </c>
      <c r="S75" s="2">
        <v>0</v>
      </c>
    </row>
    <row r="76" spans="1:19" s="11" customFormat="1" x14ac:dyDescent="0.25">
      <c r="A76" s="10" t="s">
        <v>98</v>
      </c>
      <c r="B76" s="10"/>
      <c r="C76" s="10"/>
      <c r="D76" s="10"/>
      <c r="E76" s="12">
        <v>568840</v>
      </c>
      <c r="F76" s="12">
        <v>453868</v>
      </c>
      <c r="G76" s="12">
        <v>450231</v>
      </c>
      <c r="H76" s="12">
        <v>3637</v>
      </c>
      <c r="I76" s="12">
        <v>3632</v>
      </c>
      <c r="J76" s="12">
        <v>3278</v>
      </c>
      <c r="K76" s="12">
        <v>64</v>
      </c>
      <c r="L76" s="12">
        <v>290</v>
      </c>
      <c r="M76" s="12">
        <v>7</v>
      </c>
      <c r="N76" s="12">
        <v>4031</v>
      </c>
      <c r="O76" s="12">
        <v>1258</v>
      </c>
      <c r="P76" s="12">
        <v>2483</v>
      </c>
      <c r="Q76" s="12">
        <v>290</v>
      </c>
      <c r="R76" s="12">
        <v>2</v>
      </c>
      <c r="S76" s="12">
        <v>0</v>
      </c>
    </row>
  </sheetData>
  <mergeCells count="6">
    <mergeCell ref="A74:D74"/>
    <mergeCell ref="A19:D19"/>
    <mergeCell ref="A26:D26"/>
    <mergeCell ref="A40:D40"/>
    <mergeCell ref="A54:D54"/>
    <mergeCell ref="A64:D64"/>
  </mergeCells>
  <pageMargins left="0.25" right="0.25" top="0.75" bottom="0.75" header="0.3" footer="0.3"/>
  <pageSetup paperSize="9" scale="41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rejestr_wyborcow_20180112_1442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Osik</dc:creator>
  <cp:lastModifiedBy>Krzysztof Osik</cp:lastModifiedBy>
  <cp:lastPrinted>2018-01-12T14:33:32Z</cp:lastPrinted>
  <dcterms:created xsi:type="dcterms:W3CDTF">2018-01-12T14:00:08Z</dcterms:created>
  <dcterms:modified xsi:type="dcterms:W3CDTF">2018-07-11T09:11:00Z</dcterms:modified>
</cp:coreProperties>
</file>